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" windowWidth="1392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<sst xmlns="http://schemas.openxmlformats.org/spreadsheetml/2006/main" count="570" uniqueCount="158">
  <si>
    <t>类型</t>
  </si>
  <si>
    <t>科类</t>
  </si>
  <si>
    <t>浙江计划</t>
  </si>
  <si>
    <t>省外小计</t>
  </si>
  <si>
    <t>江苏</t>
  </si>
  <si>
    <t>河北</t>
  </si>
  <si>
    <t>安徽</t>
  </si>
  <si>
    <t>陕西</t>
  </si>
  <si>
    <t>海南</t>
  </si>
  <si>
    <t>贵州</t>
  </si>
  <si>
    <t>内蒙古</t>
  </si>
  <si>
    <t>湖北</t>
  </si>
  <si>
    <t>河南</t>
  </si>
  <si>
    <t>福建</t>
  </si>
  <si>
    <t>云南</t>
  </si>
  <si>
    <t>新疆</t>
  </si>
  <si>
    <t>黑龙江</t>
  </si>
  <si>
    <t>甘肃</t>
  </si>
  <si>
    <t>山西</t>
  </si>
  <si>
    <t>四川</t>
  </si>
  <si>
    <t>辽宁</t>
  </si>
  <si>
    <t>湖南</t>
  </si>
  <si>
    <t>江西</t>
  </si>
  <si>
    <t>广东</t>
  </si>
  <si>
    <t>吉林</t>
  </si>
  <si>
    <t xml:space="preserve">重庆 </t>
  </si>
  <si>
    <t>总计划</t>
  </si>
  <si>
    <t>总数</t>
  </si>
  <si>
    <t>学院</t>
  </si>
  <si>
    <t>专业名称</t>
  </si>
  <si>
    <t>广西</t>
  </si>
  <si>
    <t>学费标准(万元/学年)</t>
  </si>
  <si>
    <t>新疆备注</t>
  </si>
  <si>
    <t>院校代码</t>
  </si>
  <si>
    <t>批次</t>
  </si>
  <si>
    <t>三批</t>
  </si>
  <si>
    <t>二批</t>
  </si>
  <si>
    <t>生物与环境学院</t>
  </si>
  <si>
    <t>普通高考</t>
  </si>
  <si>
    <t>理科</t>
  </si>
  <si>
    <t>商学院</t>
  </si>
  <si>
    <t>会展经济与管理</t>
  </si>
  <si>
    <t>普通本科</t>
  </si>
  <si>
    <t>文科</t>
  </si>
  <si>
    <t>创新学院</t>
  </si>
  <si>
    <t>电子与计算机学院</t>
  </si>
  <si>
    <t>电气工程及其自动化</t>
  </si>
  <si>
    <t>电子信息工程</t>
  </si>
  <si>
    <t>通信工程</t>
  </si>
  <si>
    <t>物联网工程</t>
  </si>
  <si>
    <t>计算机科学与技术</t>
  </si>
  <si>
    <t>法学院</t>
  </si>
  <si>
    <t>法学</t>
  </si>
  <si>
    <t>公共事业管理</t>
  </si>
  <si>
    <t>财务管理</t>
  </si>
  <si>
    <t>国际经济与贸易</t>
  </si>
  <si>
    <t>国际商务</t>
  </si>
  <si>
    <t>会计学</t>
  </si>
  <si>
    <t>金融学</t>
  </si>
  <si>
    <t>统计学</t>
  </si>
  <si>
    <t>环境工程</t>
  </si>
  <si>
    <t>环境科学</t>
  </si>
  <si>
    <t>生物工程</t>
  </si>
  <si>
    <t>生物制药</t>
  </si>
  <si>
    <t>食品科学与工程</t>
  </si>
  <si>
    <t>食品质量与安全</t>
  </si>
  <si>
    <t>外语学院</t>
  </si>
  <si>
    <t>日语</t>
  </si>
  <si>
    <t>商务英语</t>
  </si>
  <si>
    <t>英语</t>
  </si>
  <si>
    <t>文化与传播学院</t>
  </si>
  <si>
    <t>编辑出版学</t>
  </si>
  <si>
    <t>广告学</t>
  </si>
  <si>
    <t>汉语言文学</t>
  </si>
  <si>
    <t>网络与新媒体</t>
  </si>
  <si>
    <t>新闻学</t>
  </si>
  <si>
    <t>物流与电子商务学院</t>
  </si>
  <si>
    <t>电子商务</t>
  </si>
  <si>
    <t>物流管理</t>
  </si>
  <si>
    <t>市场营销</t>
  </si>
  <si>
    <t>工商管理</t>
  </si>
  <si>
    <t>设计艺术与建筑学院</t>
  </si>
  <si>
    <t>风景园林</t>
  </si>
  <si>
    <t>建筑学</t>
  </si>
  <si>
    <t>产品设计</t>
  </si>
  <si>
    <t>艺文</t>
  </si>
  <si>
    <t>艺理</t>
  </si>
  <si>
    <t>动画</t>
  </si>
  <si>
    <t>环境设计</t>
  </si>
  <si>
    <t>视觉传达设计</t>
  </si>
  <si>
    <t>小计</t>
  </si>
  <si>
    <t>总数</t>
  </si>
  <si>
    <t>三位一体</t>
  </si>
  <si>
    <t>面向中职</t>
  </si>
  <si>
    <t>药学类</t>
  </si>
  <si>
    <t>商业类</t>
  </si>
  <si>
    <t>生物技术</t>
  </si>
  <si>
    <t>二批C</t>
  </si>
  <si>
    <r>
      <t>0</t>
    </r>
    <r>
      <rPr>
        <sz val="10"/>
        <rFont val="宋体"/>
        <family val="0"/>
      </rPr>
      <t>014</t>
    </r>
  </si>
  <si>
    <r>
      <t>B</t>
    </r>
    <r>
      <rPr>
        <sz val="10"/>
        <rFont val="宋体"/>
        <family val="0"/>
      </rPr>
      <t>38</t>
    </r>
  </si>
  <si>
    <t>批次</t>
  </si>
  <si>
    <t>第一批</t>
  </si>
  <si>
    <t>第二批</t>
  </si>
  <si>
    <t>艺术第二批</t>
  </si>
  <si>
    <t>单考单招</t>
  </si>
  <si>
    <t>软件工程</t>
  </si>
  <si>
    <t>金融工程</t>
  </si>
  <si>
    <t>生物技术</t>
  </si>
  <si>
    <t>日语</t>
  </si>
  <si>
    <t>英语</t>
  </si>
  <si>
    <t>法学</t>
  </si>
  <si>
    <t>新闻传播学类1</t>
  </si>
  <si>
    <t>新闻传播学类2</t>
  </si>
  <si>
    <t>物流管理</t>
  </si>
  <si>
    <t>电子信息工程</t>
  </si>
  <si>
    <t>环境科学</t>
  </si>
  <si>
    <t>食品质量与安全</t>
  </si>
  <si>
    <t>金融学</t>
  </si>
  <si>
    <t>国际经济与贸易</t>
  </si>
  <si>
    <t>统计学</t>
  </si>
  <si>
    <t>动画</t>
  </si>
  <si>
    <t>提前批</t>
  </si>
  <si>
    <t>机械电子工程</t>
  </si>
  <si>
    <t>外语学院</t>
  </si>
  <si>
    <t>食品科学与工程</t>
  </si>
  <si>
    <t>烹饪类</t>
  </si>
  <si>
    <t>地方专项计划2</t>
  </si>
  <si>
    <t>面向阿克苏定向招生</t>
  </si>
  <si>
    <t>面向阿克苏定向招生</t>
  </si>
  <si>
    <t>面向阿克苏定向招生</t>
  </si>
  <si>
    <t>面向阿克苏定向招生</t>
  </si>
  <si>
    <t>面向和田定向招生</t>
  </si>
  <si>
    <t>1名面向阿克苏定向招生</t>
  </si>
  <si>
    <t>电子商务及法律</t>
  </si>
  <si>
    <t>教育创新班1</t>
  </si>
  <si>
    <t>教育创新班2</t>
  </si>
  <si>
    <t>新闻传播学类1</t>
  </si>
  <si>
    <t>新闻传播学类2</t>
  </si>
  <si>
    <t>其中1个计划面向南疆单列计划</t>
  </si>
  <si>
    <t>二批</t>
  </si>
  <si>
    <t>三批A</t>
  </si>
  <si>
    <t>浙江选考科目</t>
  </si>
  <si>
    <t>本科B</t>
  </si>
  <si>
    <t>历史 地理 技术</t>
  </si>
  <si>
    <t>物理 化学 地理</t>
  </si>
  <si>
    <t>物理 历史 化学</t>
  </si>
  <si>
    <t>历史 思想政治 技术</t>
  </si>
  <si>
    <t>物理 化学 技术</t>
  </si>
  <si>
    <t>化学 生物 物理</t>
  </si>
  <si>
    <t>物理 化学 历史</t>
  </si>
  <si>
    <t>化学 地理 技术</t>
  </si>
  <si>
    <t>物理 历史 技术</t>
  </si>
  <si>
    <t>物理 生物 技术</t>
  </si>
  <si>
    <t>不限</t>
  </si>
  <si>
    <t xml:space="preserve">化学 生物 物理 </t>
  </si>
  <si>
    <t>化学 历史 技术</t>
  </si>
  <si>
    <t>5名面向阿克苏定向招生，2名面向和田定向招生</t>
  </si>
  <si>
    <t>二批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</si>
</sst>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rgb="FF333333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NumberFormat="1" applyFont="1" applyFill="1" applyBorder="1" applyAlignment="1" quotePrefix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0" xfId="0" applyNumberFormat="1" applyFont="1" applyFill="1" applyBorder="1" applyAlignment="1" quotePrefix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2" fillId="0" borderId="10" xfId="0" applyFont="1" applyBorder="1" applyAlignment="1">
      <alignment vertical="center"/>
    </xf>
    <xf numFmtId="0" fontId="42" fillId="2" borderId="10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6" fillId="9" borderId="10" xfId="0" applyFont="1" applyFill="1" applyBorder="1" applyAlignment="1">
      <alignment horizontal="center" vertical="center" wrapText="1"/>
    </xf>
    <xf numFmtId="0" fontId="47" fillId="9" borderId="10" xfId="0" applyFont="1" applyFill="1" applyBorder="1" applyAlignment="1">
      <alignment horizontal="center" vertical="center"/>
    </xf>
    <xf numFmtId="0" fontId="41" fillId="9" borderId="10" xfId="0" applyFont="1" applyFill="1" applyBorder="1" applyAlignment="1">
      <alignment horizontal="center" vertical="center"/>
    </xf>
    <xf numFmtId="0" fontId="41" fillId="9" borderId="11" xfId="0" applyFont="1" applyFill="1" applyBorder="1" applyAlignment="1">
      <alignment horizontal="center" vertical="center"/>
    </xf>
    <xf numFmtId="0" fontId="41" fillId="9" borderId="10" xfId="40" applyFont="1" applyFill="1" applyBorder="1" applyAlignment="1">
      <alignment horizontal="center" vertical="center"/>
      <protection/>
    </xf>
    <xf numFmtId="0" fontId="46" fillId="9" borderId="10" xfId="0" applyFont="1" applyFill="1" applyBorder="1" applyAlignment="1">
      <alignment horizontal="center" vertical="center"/>
    </xf>
    <xf numFmtId="0" fontId="46" fillId="9" borderId="11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46" fillId="2" borderId="10" xfId="0" applyFont="1" applyFill="1" applyBorder="1" applyAlignment="1">
      <alignment horizontal="center"/>
    </xf>
    <xf numFmtId="0" fontId="41" fillId="2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8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9" borderId="11" xfId="0" applyFont="1" applyFill="1" applyBorder="1" applyAlignment="1">
      <alignment horizontal="center" vertical="center"/>
    </xf>
    <xf numFmtId="0" fontId="46" fillId="9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1" fillId="9" borderId="11" xfId="0" applyFont="1" applyFill="1" applyBorder="1" applyAlignment="1">
      <alignment horizontal="center" vertical="center"/>
    </xf>
    <xf numFmtId="0" fontId="41" fillId="9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1" fillId="9" borderId="11" xfId="40" applyFont="1" applyFill="1" applyBorder="1" applyAlignment="1">
      <alignment horizontal="center" vertical="center"/>
      <protection/>
    </xf>
    <xf numFmtId="0" fontId="41" fillId="9" borderId="12" xfId="40" applyFont="1" applyFill="1" applyBorder="1" applyAlignment="1">
      <alignment horizontal="center" vertical="center"/>
      <protection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8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tabSelected="1" zoomScalePageLayoutView="0" workbookViewId="0" topLeftCell="A1">
      <pane xSplit="4425" ySplit="990" topLeftCell="A61" activePane="bottomRight" state="split"/>
      <selection pane="topLeft" activeCell="A1" sqref="A1"/>
      <selection pane="topRight" activeCell="AD1" sqref="AD1:AD16384"/>
      <selection pane="bottomLeft" activeCell="A100" sqref="A100:IV115"/>
      <selection pane="bottomRight" activeCell="F79" sqref="F79:F80"/>
    </sheetView>
  </sheetViews>
  <sheetFormatPr defaultColWidth="9.140625" defaultRowHeight="15"/>
  <cols>
    <col min="1" max="1" width="16.7109375" style="3" bestFit="1" customWidth="1"/>
    <col min="2" max="2" width="15.8515625" style="3" customWidth="1"/>
    <col min="3" max="3" width="8.7109375" style="3" customWidth="1"/>
    <col min="4" max="4" width="7.28125" style="6" customWidth="1"/>
    <col min="5" max="5" width="5.28125" style="6" customWidth="1"/>
    <col min="6" max="6" width="5.8515625" style="6" bestFit="1" customWidth="1"/>
    <col min="7" max="7" width="5.00390625" style="6" bestFit="1" customWidth="1"/>
    <col min="8" max="8" width="5.421875" style="6" bestFit="1" customWidth="1"/>
    <col min="9" max="9" width="4.421875" style="16" customWidth="1"/>
    <col min="10" max="10" width="3.8515625" style="16" customWidth="1"/>
    <col min="11" max="12" width="4.421875" style="16" customWidth="1"/>
    <col min="13" max="13" width="3.421875" style="16" bestFit="1" customWidth="1"/>
    <col min="14" max="14" width="4.28125" style="16" customWidth="1"/>
    <col min="15" max="15" width="4.7109375" style="16" bestFit="1" customWidth="1"/>
    <col min="16" max="16" width="3.421875" style="16" bestFit="1" customWidth="1"/>
    <col min="17" max="17" width="4.140625" style="16" customWidth="1"/>
    <col min="18" max="18" width="4.421875" style="16" customWidth="1"/>
    <col min="19" max="19" width="4.28125" style="17" customWidth="1"/>
    <col min="20" max="20" width="4.421875" style="17" customWidth="1"/>
    <col min="21" max="21" width="4.140625" style="16" customWidth="1"/>
    <col min="22" max="22" width="3.421875" style="16" bestFit="1" customWidth="1"/>
    <col min="23" max="23" width="5.00390625" style="16" bestFit="1" customWidth="1"/>
    <col min="24" max="24" width="4.57421875" style="16" customWidth="1"/>
    <col min="25" max="25" width="3.421875" style="16" bestFit="1" customWidth="1"/>
    <col min="26" max="26" width="5.00390625" style="16" bestFit="1" customWidth="1"/>
    <col min="27" max="27" width="4.421875" style="16" customWidth="1"/>
    <col min="28" max="29" width="3.421875" style="16" bestFit="1" customWidth="1"/>
    <col min="30" max="30" width="4.57421875" style="16" customWidth="1"/>
    <col min="31" max="31" width="3.421875" style="16" bestFit="1" customWidth="1"/>
    <col min="32" max="32" width="6.7109375" style="6" customWidth="1"/>
    <col min="33" max="33" width="35.00390625" style="3" bestFit="1" customWidth="1"/>
    <col min="34" max="34" width="15.8515625" style="3" customWidth="1"/>
    <col min="35" max="16384" width="9.00390625" style="3" customWidth="1"/>
  </cols>
  <sheetData>
    <row r="1" spans="1:34" ht="36">
      <c r="A1" s="2" t="s">
        <v>28</v>
      </c>
      <c r="B1" s="1" t="s">
        <v>29</v>
      </c>
      <c r="C1" s="39" t="s">
        <v>100</v>
      </c>
      <c r="D1" s="1" t="s">
        <v>0</v>
      </c>
      <c r="E1" s="1" t="s">
        <v>1</v>
      </c>
      <c r="F1" s="51" t="s">
        <v>26</v>
      </c>
      <c r="G1" s="11" t="s">
        <v>2</v>
      </c>
      <c r="H1" s="10" t="s">
        <v>3</v>
      </c>
      <c r="I1" s="11" t="s">
        <v>4</v>
      </c>
      <c r="J1" s="10" t="s">
        <v>5</v>
      </c>
      <c r="K1" s="11" t="s">
        <v>6</v>
      </c>
      <c r="L1" s="10" t="s">
        <v>7</v>
      </c>
      <c r="M1" s="11" t="s">
        <v>8</v>
      </c>
      <c r="N1" s="10" t="s">
        <v>9</v>
      </c>
      <c r="O1" s="11" t="s">
        <v>10</v>
      </c>
      <c r="P1" s="10" t="s">
        <v>11</v>
      </c>
      <c r="Q1" s="11" t="s">
        <v>12</v>
      </c>
      <c r="R1" s="10" t="s">
        <v>13</v>
      </c>
      <c r="S1" s="11" t="s">
        <v>14</v>
      </c>
      <c r="T1" s="10" t="s">
        <v>15</v>
      </c>
      <c r="U1" s="11" t="s">
        <v>16</v>
      </c>
      <c r="V1" s="10" t="s">
        <v>17</v>
      </c>
      <c r="W1" s="11" t="s">
        <v>18</v>
      </c>
      <c r="X1" s="10" t="s">
        <v>19</v>
      </c>
      <c r="Y1" s="11" t="s">
        <v>20</v>
      </c>
      <c r="Z1" s="10" t="s">
        <v>21</v>
      </c>
      <c r="AA1" s="11" t="s">
        <v>22</v>
      </c>
      <c r="AB1" s="10" t="s">
        <v>23</v>
      </c>
      <c r="AC1" s="11" t="s">
        <v>24</v>
      </c>
      <c r="AD1" s="10" t="s">
        <v>25</v>
      </c>
      <c r="AE1" s="11" t="s">
        <v>30</v>
      </c>
      <c r="AF1" s="58" t="s">
        <v>31</v>
      </c>
      <c r="AG1" s="23" t="s">
        <v>32</v>
      </c>
      <c r="AH1" s="68" t="s">
        <v>141</v>
      </c>
    </row>
    <row r="2" spans="1:34" ht="12">
      <c r="A2" s="1" t="s">
        <v>33</v>
      </c>
      <c r="B2" s="1"/>
      <c r="C2" s="1"/>
      <c r="D2" s="1"/>
      <c r="E2" s="1"/>
      <c r="F2" s="51">
        <v>10876</v>
      </c>
      <c r="G2" s="35" t="s">
        <v>98</v>
      </c>
      <c r="H2" s="10"/>
      <c r="I2" s="11">
        <v>2210</v>
      </c>
      <c r="J2" s="10"/>
      <c r="K2" s="11">
        <v>2899</v>
      </c>
      <c r="L2" s="10">
        <v>4220</v>
      </c>
      <c r="M2" s="11"/>
      <c r="N2" s="10"/>
      <c r="O2" s="36" t="s">
        <v>99</v>
      </c>
      <c r="P2" s="10"/>
      <c r="Q2" s="11">
        <v>7600</v>
      </c>
      <c r="R2" s="10">
        <v>6698</v>
      </c>
      <c r="S2" s="11">
        <v>3317</v>
      </c>
      <c r="T2" s="10">
        <v>2541</v>
      </c>
      <c r="U2" s="11">
        <v>3190</v>
      </c>
      <c r="V2" s="10"/>
      <c r="W2" s="11">
        <v>1628</v>
      </c>
      <c r="X2" s="10">
        <v>3319</v>
      </c>
      <c r="Y2" s="11"/>
      <c r="Z2" s="10">
        <v>3332</v>
      </c>
      <c r="AA2" s="11">
        <v>2374</v>
      </c>
      <c r="AB2" s="10"/>
      <c r="AC2" s="11"/>
      <c r="AD2" s="10">
        <v>3311</v>
      </c>
      <c r="AE2" s="11"/>
      <c r="AF2" s="58"/>
      <c r="AG2" s="23"/>
      <c r="AH2" s="68"/>
    </row>
    <row r="3" spans="1:34" ht="24">
      <c r="A3" s="1" t="s">
        <v>34</v>
      </c>
      <c r="B3" s="1"/>
      <c r="C3" s="1"/>
      <c r="D3" s="1"/>
      <c r="E3" s="1"/>
      <c r="F3" s="51"/>
      <c r="G3" s="11"/>
      <c r="H3" s="10"/>
      <c r="I3" s="11" t="s">
        <v>139</v>
      </c>
      <c r="J3" s="10" t="s">
        <v>36</v>
      </c>
      <c r="K3" s="11" t="s">
        <v>139</v>
      </c>
      <c r="L3" s="10" t="s">
        <v>35</v>
      </c>
      <c r="M3" s="11" t="s">
        <v>142</v>
      </c>
      <c r="N3" s="10" t="s">
        <v>36</v>
      </c>
      <c r="O3" s="11" t="s">
        <v>36</v>
      </c>
      <c r="P3" s="10" t="s">
        <v>36</v>
      </c>
      <c r="Q3" s="11" t="s">
        <v>139</v>
      </c>
      <c r="R3" s="10" t="s">
        <v>36</v>
      </c>
      <c r="S3" s="11" t="s">
        <v>139</v>
      </c>
      <c r="T3" s="10" t="s">
        <v>157</v>
      </c>
      <c r="U3" s="11" t="s">
        <v>140</v>
      </c>
      <c r="V3" s="10" t="s">
        <v>35</v>
      </c>
      <c r="W3" s="11" t="s">
        <v>97</v>
      </c>
      <c r="X3" s="11" t="s">
        <v>36</v>
      </c>
      <c r="Y3" s="11" t="s">
        <v>36</v>
      </c>
      <c r="Z3" s="11" t="s">
        <v>36</v>
      </c>
      <c r="AA3" s="11" t="s">
        <v>36</v>
      </c>
      <c r="AB3" s="11" t="s">
        <v>36</v>
      </c>
      <c r="AC3" s="11" t="s">
        <v>35</v>
      </c>
      <c r="AD3" s="10" t="s">
        <v>36</v>
      </c>
      <c r="AE3" s="10" t="s">
        <v>36</v>
      </c>
      <c r="AF3" s="58"/>
      <c r="AG3" s="23"/>
      <c r="AH3" s="68"/>
    </row>
    <row r="4" spans="1:34" s="34" customFormat="1" ht="12">
      <c r="A4" s="28" t="s">
        <v>27</v>
      </c>
      <c r="B4" s="28"/>
      <c r="C4" s="28"/>
      <c r="D4" s="29"/>
      <c r="E4" s="29"/>
      <c r="F4" s="52"/>
      <c r="G4" s="30"/>
      <c r="H4" s="31">
        <v>1886</v>
      </c>
      <c r="I4" s="30">
        <v>400</v>
      </c>
      <c r="J4" s="32">
        <v>300</v>
      </c>
      <c r="K4" s="30">
        <v>200</v>
      </c>
      <c r="L4" s="32">
        <v>160</v>
      </c>
      <c r="M4" s="30">
        <v>60</v>
      </c>
      <c r="N4" s="32">
        <v>120</v>
      </c>
      <c r="O4" s="30">
        <v>61</v>
      </c>
      <c r="P4" s="32">
        <v>45</v>
      </c>
      <c r="Q4" s="30">
        <v>90</v>
      </c>
      <c r="R4" s="32">
        <v>50</v>
      </c>
      <c r="S4" s="30">
        <v>60</v>
      </c>
      <c r="T4" s="32">
        <v>60</v>
      </c>
      <c r="U4" s="30">
        <v>40</v>
      </c>
      <c r="V4" s="32">
        <v>50</v>
      </c>
      <c r="W4" s="30">
        <v>61</v>
      </c>
      <c r="X4" s="32">
        <v>64</v>
      </c>
      <c r="Y4" s="30">
        <v>20</v>
      </c>
      <c r="Z4" s="32">
        <v>25</v>
      </c>
      <c r="AA4" s="30">
        <v>40</v>
      </c>
      <c r="AB4" s="32">
        <v>20</v>
      </c>
      <c r="AC4" s="30">
        <v>20</v>
      </c>
      <c r="AD4" s="32">
        <v>21</v>
      </c>
      <c r="AE4" s="32">
        <v>70</v>
      </c>
      <c r="AF4" s="59"/>
      <c r="AG4" s="33"/>
      <c r="AH4" s="69"/>
    </row>
    <row r="5" spans="1:34" ht="12">
      <c r="A5" s="4" t="s">
        <v>37</v>
      </c>
      <c r="B5" s="4" t="s">
        <v>96</v>
      </c>
      <c r="C5" s="40" t="s">
        <v>101</v>
      </c>
      <c r="D5" s="5" t="s">
        <v>38</v>
      </c>
      <c r="E5" s="5" t="s">
        <v>39</v>
      </c>
      <c r="F5" s="53">
        <v>40</v>
      </c>
      <c r="G5" s="14">
        <f>F5-H5</f>
        <v>40</v>
      </c>
      <c r="H5" s="24">
        <f>SUM(I5:AD5)</f>
        <v>0</v>
      </c>
      <c r="I5" s="25"/>
      <c r="J5" s="26"/>
      <c r="K5" s="25"/>
      <c r="L5" s="7"/>
      <c r="M5" s="12"/>
      <c r="N5" s="7"/>
      <c r="O5" s="25"/>
      <c r="P5" s="26"/>
      <c r="Q5" s="25"/>
      <c r="R5" s="26"/>
      <c r="S5" s="15"/>
      <c r="T5" s="7"/>
      <c r="U5" s="12"/>
      <c r="V5" s="26"/>
      <c r="W5" s="15"/>
      <c r="X5" s="7"/>
      <c r="Y5" s="12"/>
      <c r="Z5" s="26"/>
      <c r="AA5" s="25"/>
      <c r="AB5" s="26"/>
      <c r="AC5" s="25"/>
      <c r="AD5" s="26"/>
      <c r="AE5" s="25"/>
      <c r="AF5" s="27">
        <v>0.48</v>
      </c>
      <c r="AG5" s="23" t="s">
        <v>126</v>
      </c>
      <c r="AH5" s="67" t="s">
        <v>148</v>
      </c>
    </row>
    <row r="6" spans="1:34" ht="12">
      <c r="A6" s="4" t="s">
        <v>40</v>
      </c>
      <c r="B6" s="4" t="s">
        <v>41</v>
      </c>
      <c r="C6" s="40" t="s">
        <v>101</v>
      </c>
      <c r="D6" s="5" t="s">
        <v>42</v>
      </c>
      <c r="E6" s="5" t="s">
        <v>43</v>
      </c>
      <c r="F6" s="78">
        <v>60</v>
      </c>
      <c r="G6" s="76">
        <f>F6-H6</f>
        <v>60</v>
      </c>
      <c r="H6" s="24">
        <f>SUM(I6:AD6)</f>
        <v>0</v>
      </c>
      <c r="I6" s="25"/>
      <c r="J6" s="26"/>
      <c r="K6" s="25"/>
      <c r="L6" s="7"/>
      <c r="M6" s="13"/>
      <c r="N6" s="8"/>
      <c r="O6" s="13"/>
      <c r="P6" s="26"/>
      <c r="Q6" s="25"/>
      <c r="R6" s="26"/>
      <c r="S6" s="15"/>
      <c r="T6" s="7"/>
      <c r="U6" s="12"/>
      <c r="V6" s="26"/>
      <c r="W6" s="15"/>
      <c r="X6" s="7"/>
      <c r="Y6" s="12"/>
      <c r="Z6" s="26"/>
      <c r="AA6" s="25"/>
      <c r="AB6" s="26"/>
      <c r="AC6" s="25"/>
      <c r="AD6" s="26"/>
      <c r="AE6" s="25"/>
      <c r="AF6" s="27">
        <v>0.48</v>
      </c>
      <c r="AG6" s="80" t="s">
        <v>126</v>
      </c>
      <c r="AH6" s="82" t="s">
        <v>145</v>
      </c>
    </row>
    <row r="7" spans="1:34" ht="12">
      <c r="A7" s="4" t="s">
        <v>40</v>
      </c>
      <c r="B7" s="4" t="s">
        <v>41</v>
      </c>
      <c r="C7" s="40" t="s">
        <v>101</v>
      </c>
      <c r="D7" s="5" t="s">
        <v>42</v>
      </c>
      <c r="E7" s="5" t="s">
        <v>39</v>
      </c>
      <c r="F7" s="79"/>
      <c r="G7" s="77"/>
      <c r="H7" s="24">
        <f>SUM(I7:AD7)</f>
        <v>0</v>
      </c>
      <c r="I7" s="25"/>
      <c r="J7" s="26"/>
      <c r="K7" s="25"/>
      <c r="L7" s="7"/>
      <c r="M7" s="12"/>
      <c r="N7" s="7"/>
      <c r="O7" s="25"/>
      <c r="P7" s="26"/>
      <c r="Q7" s="25"/>
      <c r="R7" s="26"/>
      <c r="S7" s="15"/>
      <c r="T7" s="7"/>
      <c r="U7" s="12"/>
      <c r="V7" s="26"/>
      <c r="W7" s="15"/>
      <c r="X7" s="7"/>
      <c r="Y7" s="12"/>
      <c r="Z7" s="26"/>
      <c r="AA7" s="25"/>
      <c r="AB7" s="26"/>
      <c r="AC7" s="25"/>
      <c r="AD7" s="26"/>
      <c r="AE7" s="25"/>
      <c r="AF7" s="27">
        <v>0.48</v>
      </c>
      <c r="AG7" s="81"/>
      <c r="AH7" s="82"/>
    </row>
    <row r="8" spans="1:34" ht="12">
      <c r="A8" s="4" t="s">
        <v>44</v>
      </c>
      <c r="B8" s="65" t="s">
        <v>134</v>
      </c>
      <c r="C8" s="40" t="s">
        <v>102</v>
      </c>
      <c r="D8" s="5" t="s">
        <v>38</v>
      </c>
      <c r="E8" s="5" t="s">
        <v>43</v>
      </c>
      <c r="F8" s="74">
        <v>117</v>
      </c>
      <c r="G8" s="14">
        <v>40</v>
      </c>
      <c r="H8" s="24">
        <f>SUM(I8:AD8)</f>
        <v>0</v>
      </c>
      <c r="I8" s="25"/>
      <c r="J8" s="26"/>
      <c r="K8" s="25"/>
      <c r="L8" s="7"/>
      <c r="M8" s="12"/>
      <c r="N8" s="7"/>
      <c r="O8" s="25"/>
      <c r="P8" s="26"/>
      <c r="Q8" s="25"/>
      <c r="R8" s="26"/>
      <c r="S8" s="15"/>
      <c r="T8" s="7"/>
      <c r="U8" s="12"/>
      <c r="V8" s="26"/>
      <c r="W8" s="15"/>
      <c r="X8" s="7"/>
      <c r="Y8" s="12"/>
      <c r="Z8" s="26"/>
      <c r="AA8" s="25"/>
      <c r="AB8" s="26"/>
      <c r="AC8" s="25"/>
      <c r="AD8" s="26"/>
      <c r="AE8" s="25"/>
      <c r="AF8" s="27">
        <v>2.1</v>
      </c>
      <c r="AG8" s="23"/>
      <c r="AH8" s="68" t="s">
        <v>143</v>
      </c>
    </row>
    <row r="9" spans="1:34" ht="12">
      <c r="A9" s="4" t="s">
        <v>44</v>
      </c>
      <c r="B9" s="65" t="s">
        <v>135</v>
      </c>
      <c r="C9" s="40" t="s">
        <v>102</v>
      </c>
      <c r="D9" s="5" t="s">
        <v>38</v>
      </c>
      <c r="E9" s="5" t="s">
        <v>39</v>
      </c>
      <c r="F9" s="75"/>
      <c r="G9" s="14">
        <v>77</v>
      </c>
      <c r="H9" s="24">
        <f>SUM(I9:AD9)</f>
        <v>0</v>
      </c>
      <c r="I9" s="25"/>
      <c r="J9" s="26"/>
      <c r="K9" s="25"/>
      <c r="L9" s="7"/>
      <c r="M9" s="12"/>
      <c r="N9" s="7"/>
      <c r="O9" s="25"/>
      <c r="P9" s="26"/>
      <c r="Q9" s="25"/>
      <c r="R9" s="26"/>
      <c r="S9" s="15"/>
      <c r="T9" s="7"/>
      <c r="U9" s="12"/>
      <c r="V9" s="26"/>
      <c r="W9" s="15"/>
      <c r="X9" s="7"/>
      <c r="Y9" s="12"/>
      <c r="Z9" s="26"/>
      <c r="AA9" s="25"/>
      <c r="AB9" s="26"/>
      <c r="AC9" s="25"/>
      <c r="AD9" s="26"/>
      <c r="AE9" s="25"/>
      <c r="AF9" s="27">
        <v>2.1</v>
      </c>
      <c r="AG9" s="23"/>
      <c r="AH9" s="67" t="s">
        <v>144</v>
      </c>
    </row>
    <row r="10" spans="1:34" ht="12">
      <c r="A10" s="4" t="s">
        <v>45</v>
      </c>
      <c r="B10" s="4" t="s">
        <v>46</v>
      </c>
      <c r="C10" s="40" t="s">
        <v>102</v>
      </c>
      <c r="D10" s="5" t="s">
        <v>38</v>
      </c>
      <c r="E10" s="5" t="s">
        <v>39</v>
      </c>
      <c r="F10" s="53">
        <v>117</v>
      </c>
      <c r="G10" s="14">
        <f aca="true" t="shared" si="0" ref="G10:G16">F10-H10</f>
        <v>62</v>
      </c>
      <c r="H10" s="24">
        <f>SUM(I10:AE10)</f>
        <v>55</v>
      </c>
      <c r="I10" s="12">
        <v>10</v>
      </c>
      <c r="J10" s="7">
        <v>8</v>
      </c>
      <c r="K10" s="25"/>
      <c r="L10" s="7">
        <v>5</v>
      </c>
      <c r="M10" s="12"/>
      <c r="N10" s="7">
        <v>4</v>
      </c>
      <c r="O10" s="25"/>
      <c r="P10" s="26"/>
      <c r="Q10" s="25"/>
      <c r="R10" s="7">
        <v>5</v>
      </c>
      <c r="S10" s="15">
        <v>4</v>
      </c>
      <c r="T10" s="7"/>
      <c r="U10" s="12">
        <v>9</v>
      </c>
      <c r="V10" s="26"/>
      <c r="W10" s="15"/>
      <c r="X10" s="7">
        <v>5</v>
      </c>
      <c r="Y10" s="12"/>
      <c r="Z10" s="26"/>
      <c r="AA10" s="25"/>
      <c r="AB10" s="26"/>
      <c r="AC10" s="25"/>
      <c r="AD10" s="26"/>
      <c r="AE10" s="25">
        <v>5</v>
      </c>
      <c r="AF10" s="27">
        <v>1.8</v>
      </c>
      <c r="AG10" s="23"/>
      <c r="AH10" s="67" t="s">
        <v>147</v>
      </c>
    </row>
    <row r="11" spans="1:34" ht="12">
      <c r="A11" s="4" t="s">
        <v>45</v>
      </c>
      <c r="B11" s="4" t="s">
        <v>47</v>
      </c>
      <c r="C11" s="40" t="s">
        <v>102</v>
      </c>
      <c r="D11" s="5" t="s">
        <v>38</v>
      </c>
      <c r="E11" s="5" t="s">
        <v>39</v>
      </c>
      <c r="F11" s="53">
        <v>87</v>
      </c>
      <c r="G11" s="14">
        <f t="shared" si="0"/>
        <v>49</v>
      </c>
      <c r="H11" s="24">
        <f aca="true" t="shared" si="1" ref="H11:H76">SUM(I11:AE11)</f>
        <v>38</v>
      </c>
      <c r="I11" s="12">
        <v>10</v>
      </c>
      <c r="J11" s="7">
        <v>5</v>
      </c>
      <c r="K11" s="12">
        <v>5</v>
      </c>
      <c r="L11" s="7">
        <v>5</v>
      </c>
      <c r="M11" s="12"/>
      <c r="N11" s="7">
        <v>6</v>
      </c>
      <c r="O11" s="25"/>
      <c r="P11" s="26"/>
      <c r="Q11" s="25"/>
      <c r="R11" s="26"/>
      <c r="S11" s="15"/>
      <c r="T11" s="7">
        <v>2</v>
      </c>
      <c r="U11" s="12"/>
      <c r="V11" s="26"/>
      <c r="W11" s="15"/>
      <c r="X11" s="7"/>
      <c r="Y11" s="12"/>
      <c r="Z11" s="26"/>
      <c r="AA11" s="25"/>
      <c r="AB11" s="26"/>
      <c r="AC11" s="25"/>
      <c r="AD11" s="26"/>
      <c r="AE11" s="25">
        <v>5</v>
      </c>
      <c r="AF11" s="27">
        <v>1.8</v>
      </c>
      <c r="AG11" s="63" t="s">
        <v>127</v>
      </c>
      <c r="AH11" s="67" t="s">
        <v>147</v>
      </c>
    </row>
    <row r="12" spans="1:34" ht="12">
      <c r="A12" s="4" t="s">
        <v>45</v>
      </c>
      <c r="B12" s="4" t="s">
        <v>48</v>
      </c>
      <c r="C12" s="40" t="s">
        <v>102</v>
      </c>
      <c r="D12" s="5" t="s">
        <v>38</v>
      </c>
      <c r="E12" s="5" t="s">
        <v>39</v>
      </c>
      <c r="F12" s="53">
        <v>120</v>
      </c>
      <c r="G12" s="14">
        <f t="shared" si="0"/>
        <v>65</v>
      </c>
      <c r="H12" s="24">
        <f t="shared" si="1"/>
        <v>55</v>
      </c>
      <c r="I12" s="13">
        <v>10</v>
      </c>
      <c r="J12" s="26"/>
      <c r="K12" s="12">
        <v>5</v>
      </c>
      <c r="L12" s="7">
        <v>5</v>
      </c>
      <c r="M12" s="12">
        <v>5</v>
      </c>
      <c r="N12" s="7"/>
      <c r="O12" s="25"/>
      <c r="P12" s="7">
        <v>9</v>
      </c>
      <c r="Q12" s="25"/>
      <c r="R12" s="26"/>
      <c r="S12" s="15">
        <v>5</v>
      </c>
      <c r="T12" s="7"/>
      <c r="U12" s="12"/>
      <c r="V12" s="26">
        <v>6</v>
      </c>
      <c r="W12" s="15"/>
      <c r="X12" s="7">
        <v>5</v>
      </c>
      <c r="Y12" s="12"/>
      <c r="Z12" s="26"/>
      <c r="AA12" s="25"/>
      <c r="AB12" s="26"/>
      <c r="AC12" s="25"/>
      <c r="AD12" s="26"/>
      <c r="AE12" s="25">
        <v>5</v>
      </c>
      <c r="AF12" s="27">
        <v>1.8</v>
      </c>
      <c r="AG12" s="23"/>
      <c r="AH12" s="67" t="s">
        <v>147</v>
      </c>
    </row>
    <row r="13" spans="1:34" ht="12">
      <c r="A13" s="4" t="s">
        <v>45</v>
      </c>
      <c r="B13" s="4" t="s">
        <v>49</v>
      </c>
      <c r="C13" s="40" t="s">
        <v>102</v>
      </c>
      <c r="D13" s="5" t="s">
        <v>38</v>
      </c>
      <c r="E13" s="5" t="s">
        <v>39</v>
      </c>
      <c r="F13" s="53">
        <v>110</v>
      </c>
      <c r="G13" s="14">
        <f t="shared" si="0"/>
        <v>65</v>
      </c>
      <c r="H13" s="24">
        <f t="shared" si="1"/>
        <v>45</v>
      </c>
      <c r="I13" s="13">
        <v>10</v>
      </c>
      <c r="J13" s="8">
        <v>10</v>
      </c>
      <c r="K13" s="25">
        <v>5</v>
      </c>
      <c r="L13" s="7">
        <v>5</v>
      </c>
      <c r="M13" s="12"/>
      <c r="N13" s="7"/>
      <c r="O13" s="25"/>
      <c r="P13" s="26">
        <v>5</v>
      </c>
      <c r="Q13" s="25"/>
      <c r="R13" s="26"/>
      <c r="S13" s="15"/>
      <c r="T13" s="7"/>
      <c r="U13" s="12"/>
      <c r="V13" s="26"/>
      <c r="W13" s="25">
        <v>5</v>
      </c>
      <c r="X13" s="26"/>
      <c r="Y13" s="25"/>
      <c r="Z13" s="26">
        <v>5</v>
      </c>
      <c r="AA13" s="25"/>
      <c r="AB13" s="26"/>
      <c r="AC13" s="25"/>
      <c r="AD13" s="26"/>
      <c r="AE13" s="25"/>
      <c r="AF13" s="27">
        <v>1.8</v>
      </c>
      <c r="AG13" s="23"/>
      <c r="AH13" s="67" t="s">
        <v>147</v>
      </c>
    </row>
    <row r="14" spans="1:34" ht="12">
      <c r="A14" s="4" t="s">
        <v>45</v>
      </c>
      <c r="B14" s="4" t="s">
        <v>50</v>
      </c>
      <c r="C14" s="40" t="s">
        <v>102</v>
      </c>
      <c r="D14" s="5" t="s">
        <v>38</v>
      </c>
      <c r="E14" s="5" t="s">
        <v>39</v>
      </c>
      <c r="F14" s="53">
        <v>201</v>
      </c>
      <c r="G14" s="14">
        <f t="shared" si="0"/>
        <v>101</v>
      </c>
      <c r="H14" s="24">
        <f t="shared" si="1"/>
        <v>100</v>
      </c>
      <c r="I14" s="13">
        <v>20</v>
      </c>
      <c r="J14" s="7">
        <v>18</v>
      </c>
      <c r="K14" s="12">
        <v>6</v>
      </c>
      <c r="L14" s="7">
        <v>5</v>
      </c>
      <c r="M14" s="12">
        <v>5</v>
      </c>
      <c r="N14" s="7">
        <v>5</v>
      </c>
      <c r="O14" s="12">
        <v>4</v>
      </c>
      <c r="P14" s="26"/>
      <c r="Q14" s="25"/>
      <c r="R14" s="26">
        <v>6</v>
      </c>
      <c r="S14" s="15"/>
      <c r="T14" s="61">
        <v>6</v>
      </c>
      <c r="U14" s="12">
        <v>5</v>
      </c>
      <c r="V14" s="26"/>
      <c r="W14" s="25"/>
      <c r="X14" s="26"/>
      <c r="Y14" s="25"/>
      <c r="Z14" s="7">
        <v>10</v>
      </c>
      <c r="AA14" s="12">
        <v>5</v>
      </c>
      <c r="AB14" s="26"/>
      <c r="AC14" s="25"/>
      <c r="AD14" s="26"/>
      <c r="AE14" s="25">
        <v>5</v>
      </c>
      <c r="AF14" s="27">
        <v>1.8</v>
      </c>
      <c r="AG14" s="66" t="s">
        <v>138</v>
      </c>
      <c r="AH14" s="67" t="s">
        <v>150</v>
      </c>
    </row>
    <row r="15" spans="1:34" ht="12">
      <c r="A15" s="4" t="s">
        <v>45</v>
      </c>
      <c r="B15" s="41" t="s">
        <v>105</v>
      </c>
      <c r="C15" s="40" t="s">
        <v>102</v>
      </c>
      <c r="D15" s="5" t="s">
        <v>38</v>
      </c>
      <c r="E15" s="5" t="s">
        <v>39</v>
      </c>
      <c r="F15" s="53">
        <v>117</v>
      </c>
      <c r="G15" s="14">
        <f t="shared" si="0"/>
        <v>65</v>
      </c>
      <c r="H15" s="24">
        <f t="shared" si="1"/>
        <v>52</v>
      </c>
      <c r="I15" s="13">
        <v>10</v>
      </c>
      <c r="J15" s="8">
        <v>6</v>
      </c>
      <c r="K15" s="25">
        <v>5</v>
      </c>
      <c r="L15" s="7">
        <v>10</v>
      </c>
      <c r="M15" s="12"/>
      <c r="N15" s="7">
        <v>4</v>
      </c>
      <c r="O15" s="12"/>
      <c r="P15" s="26"/>
      <c r="Q15" s="25"/>
      <c r="R15" s="26">
        <v>6</v>
      </c>
      <c r="S15" s="15"/>
      <c r="T15" s="7"/>
      <c r="U15" s="12"/>
      <c r="V15" s="26"/>
      <c r="W15" s="25"/>
      <c r="X15" s="26"/>
      <c r="Y15" s="25"/>
      <c r="Z15" s="26"/>
      <c r="AA15" s="25">
        <v>6</v>
      </c>
      <c r="AB15" s="26"/>
      <c r="AC15" s="12">
        <v>2</v>
      </c>
      <c r="AD15" s="26">
        <v>3</v>
      </c>
      <c r="AE15" s="12"/>
      <c r="AF15" s="27">
        <v>1.8</v>
      </c>
      <c r="AG15" s="23"/>
      <c r="AH15" s="67" t="s">
        <v>150</v>
      </c>
    </row>
    <row r="16" spans="1:34" ht="12">
      <c r="A16" s="4" t="s">
        <v>45</v>
      </c>
      <c r="B16" s="41" t="s">
        <v>122</v>
      </c>
      <c r="C16" s="40" t="s">
        <v>102</v>
      </c>
      <c r="D16" s="49" t="s">
        <v>38</v>
      </c>
      <c r="E16" s="49" t="s">
        <v>39</v>
      </c>
      <c r="F16" s="54">
        <v>30</v>
      </c>
      <c r="G16" s="14">
        <f t="shared" si="0"/>
        <v>20</v>
      </c>
      <c r="H16" s="24">
        <f t="shared" si="1"/>
        <v>10</v>
      </c>
      <c r="I16" s="13">
        <v>10</v>
      </c>
      <c r="J16" s="8"/>
      <c r="K16" s="25"/>
      <c r="L16" s="7"/>
      <c r="M16" s="12"/>
      <c r="N16" s="7"/>
      <c r="O16" s="12"/>
      <c r="P16" s="26"/>
      <c r="Q16" s="25"/>
      <c r="R16" s="26"/>
      <c r="S16" s="15"/>
      <c r="T16" s="7"/>
      <c r="U16" s="12"/>
      <c r="V16" s="26"/>
      <c r="W16" s="25"/>
      <c r="X16" s="26"/>
      <c r="Y16" s="25"/>
      <c r="Z16" s="26"/>
      <c r="AA16" s="25"/>
      <c r="AB16" s="26"/>
      <c r="AC16" s="12"/>
      <c r="AD16" s="26"/>
      <c r="AE16" s="12"/>
      <c r="AF16" s="27">
        <v>2.1</v>
      </c>
      <c r="AG16" s="23"/>
      <c r="AH16" s="67" t="s">
        <v>147</v>
      </c>
    </row>
    <row r="17" spans="1:34" ht="12">
      <c r="A17" s="4" t="s">
        <v>51</v>
      </c>
      <c r="B17" s="4" t="s">
        <v>52</v>
      </c>
      <c r="C17" s="40" t="s">
        <v>102</v>
      </c>
      <c r="D17" s="5" t="s">
        <v>38</v>
      </c>
      <c r="E17" s="5" t="s">
        <v>43</v>
      </c>
      <c r="F17" s="74">
        <v>199</v>
      </c>
      <c r="G17" s="76">
        <f aca="true" t="shared" si="2" ref="G17:G23">F17-(H17+H18)</f>
        <v>74</v>
      </c>
      <c r="H17" s="24">
        <f t="shared" si="1"/>
        <v>89</v>
      </c>
      <c r="I17" s="25"/>
      <c r="J17" s="7">
        <v>10</v>
      </c>
      <c r="K17" s="12">
        <v>10</v>
      </c>
      <c r="L17" s="7">
        <v>10</v>
      </c>
      <c r="M17" s="12"/>
      <c r="N17" s="7">
        <v>5</v>
      </c>
      <c r="O17" s="12">
        <v>4</v>
      </c>
      <c r="P17" s="7">
        <v>5</v>
      </c>
      <c r="Q17" s="12">
        <v>5</v>
      </c>
      <c r="R17" s="26"/>
      <c r="S17" s="15">
        <v>5</v>
      </c>
      <c r="T17" s="7">
        <v>3</v>
      </c>
      <c r="U17" s="12">
        <v>5</v>
      </c>
      <c r="V17" s="7">
        <v>8</v>
      </c>
      <c r="W17" s="12">
        <v>5</v>
      </c>
      <c r="X17" s="7">
        <v>5</v>
      </c>
      <c r="Y17" s="25"/>
      <c r="Z17" s="7">
        <v>5</v>
      </c>
      <c r="AA17" s="25"/>
      <c r="AB17" s="26"/>
      <c r="AC17" s="25"/>
      <c r="AD17" s="7">
        <v>4</v>
      </c>
      <c r="AE17" s="25"/>
      <c r="AF17" s="27">
        <v>1.9</v>
      </c>
      <c r="AG17" s="63" t="s">
        <v>130</v>
      </c>
      <c r="AH17" s="82" t="s">
        <v>145</v>
      </c>
    </row>
    <row r="18" spans="1:34" ht="12">
      <c r="A18" s="4" t="s">
        <v>51</v>
      </c>
      <c r="B18" s="4" t="s">
        <v>52</v>
      </c>
      <c r="C18" s="40" t="s">
        <v>102</v>
      </c>
      <c r="D18" s="5" t="s">
        <v>38</v>
      </c>
      <c r="E18" s="5" t="s">
        <v>39</v>
      </c>
      <c r="F18" s="75"/>
      <c r="G18" s="77"/>
      <c r="H18" s="24">
        <f t="shared" si="1"/>
        <v>36</v>
      </c>
      <c r="I18" s="25"/>
      <c r="J18" s="7">
        <v>10</v>
      </c>
      <c r="K18" s="12">
        <v>10</v>
      </c>
      <c r="L18" s="7"/>
      <c r="M18" s="12"/>
      <c r="N18" s="7">
        <v>5</v>
      </c>
      <c r="O18" s="25"/>
      <c r="P18" s="26"/>
      <c r="Q18" s="25"/>
      <c r="R18" s="26"/>
      <c r="S18" s="15"/>
      <c r="T18" s="7"/>
      <c r="U18" s="12"/>
      <c r="V18" s="7">
        <v>5</v>
      </c>
      <c r="W18" s="12">
        <v>6</v>
      </c>
      <c r="X18" s="26"/>
      <c r="Y18" s="25"/>
      <c r="Z18" s="26"/>
      <c r="AA18" s="25"/>
      <c r="AB18" s="26"/>
      <c r="AC18" s="25"/>
      <c r="AD18" s="26"/>
      <c r="AE18" s="25"/>
      <c r="AF18" s="27">
        <v>1.9</v>
      </c>
      <c r="AG18" s="23"/>
      <c r="AH18" s="82"/>
    </row>
    <row r="19" spans="1:34" ht="12">
      <c r="A19" s="4" t="s">
        <v>51</v>
      </c>
      <c r="B19" s="4" t="s">
        <v>53</v>
      </c>
      <c r="C19" s="40" t="s">
        <v>102</v>
      </c>
      <c r="D19" s="5" t="s">
        <v>38</v>
      </c>
      <c r="E19" s="5" t="s">
        <v>43</v>
      </c>
      <c r="F19" s="74">
        <v>85</v>
      </c>
      <c r="G19" s="76">
        <f t="shared" si="2"/>
        <v>33</v>
      </c>
      <c r="H19" s="24">
        <f t="shared" si="1"/>
        <v>32</v>
      </c>
      <c r="I19" s="12">
        <v>10</v>
      </c>
      <c r="J19" s="7">
        <v>5</v>
      </c>
      <c r="K19" s="12"/>
      <c r="L19" s="7"/>
      <c r="M19" s="12"/>
      <c r="N19" s="7"/>
      <c r="O19" s="12"/>
      <c r="P19" s="26"/>
      <c r="Q19" s="25">
        <v>5</v>
      </c>
      <c r="R19" s="26"/>
      <c r="S19" s="15">
        <v>5</v>
      </c>
      <c r="T19" s="7">
        <v>2</v>
      </c>
      <c r="U19" s="12"/>
      <c r="V19" s="26"/>
      <c r="W19" s="25"/>
      <c r="X19" s="26"/>
      <c r="Y19" s="25"/>
      <c r="Z19" s="26"/>
      <c r="AA19" s="25"/>
      <c r="AB19" s="26"/>
      <c r="AC19" s="25"/>
      <c r="AD19" s="26"/>
      <c r="AE19" s="25">
        <v>5</v>
      </c>
      <c r="AF19" s="27">
        <v>1.9</v>
      </c>
      <c r="AG19" s="63" t="s">
        <v>130</v>
      </c>
      <c r="AH19" s="82" t="s">
        <v>145</v>
      </c>
    </row>
    <row r="20" spans="1:34" ht="12">
      <c r="A20" s="4" t="s">
        <v>51</v>
      </c>
      <c r="B20" s="4" t="s">
        <v>53</v>
      </c>
      <c r="C20" s="40" t="s">
        <v>102</v>
      </c>
      <c r="D20" s="5" t="s">
        <v>38</v>
      </c>
      <c r="E20" s="5" t="s">
        <v>39</v>
      </c>
      <c r="F20" s="75"/>
      <c r="G20" s="77"/>
      <c r="H20" s="24">
        <f t="shared" si="1"/>
        <v>20</v>
      </c>
      <c r="I20" s="12">
        <v>5</v>
      </c>
      <c r="J20" s="7">
        <v>5</v>
      </c>
      <c r="K20" s="12"/>
      <c r="L20" s="7"/>
      <c r="M20" s="12"/>
      <c r="N20" s="7">
        <v>5</v>
      </c>
      <c r="O20" s="25"/>
      <c r="P20" s="7">
        <v>5</v>
      </c>
      <c r="Q20" s="25"/>
      <c r="R20" s="26"/>
      <c r="S20" s="15"/>
      <c r="T20" s="7"/>
      <c r="U20" s="12"/>
      <c r="V20" s="26"/>
      <c r="W20" s="25"/>
      <c r="X20" s="26"/>
      <c r="Y20" s="25"/>
      <c r="Z20" s="26"/>
      <c r="AA20" s="25"/>
      <c r="AB20" s="26"/>
      <c r="AC20" s="25"/>
      <c r="AD20" s="26"/>
      <c r="AE20" s="25"/>
      <c r="AF20" s="27">
        <v>1.9</v>
      </c>
      <c r="AG20" s="23"/>
      <c r="AH20" s="82"/>
    </row>
    <row r="21" spans="1:34" ht="12">
      <c r="A21" s="4" t="s">
        <v>51</v>
      </c>
      <c r="B21" s="64" t="s">
        <v>133</v>
      </c>
      <c r="C21" s="40" t="s">
        <v>102</v>
      </c>
      <c r="D21" s="38" t="s">
        <v>38</v>
      </c>
      <c r="E21" s="38" t="s">
        <v>43</v>
      </c>
      <c r="F21" s="74">
        <v>75</v>
      </c>
      <c r="G21" s="76">
        <f t="shared" si="2"/>
        <v>35</v>
      </c>
      <c r="H21" s="24">
        <f t="shared" si="1"/>
        <v>20</v>
      </c>
      <c r="I21" s="12"/>
      <c r="J21" s="7"/>
      <c r="K21" s="12">
        <v>5</v>
      </c>
      <c r="L21" s="7"/>
      <c r="M21" s="12"/>
      <c r="N21" s="7">
        <v>5</v>
      </c>
      <c r="O21" s="12">
        <v>5</v>
      </c>
      <c r="P21" s="26"/>
      <c r="Q21" s="25">
        <v>5</v>
      </c>
      <c r="R21" s="26"/>
      <c r="S21" s="15"/>
      <c r="T21" s="7"/>
      <c r="U21" s="12"/>
      <c r="V21" s="26"/>
      <c r="W21" s="25"/>
      <c r="X21" s="26"/>
      <c r="Y21" s="25"/>
      <c r="Z21" s="26"/>
      <c r="AA21" s="25"/>
      <c r="AB21" s="26"/>
      <c r="AC21" s="25"/>
      <c r="AD21" s="26"/>
      <c r="AE21" s="25"/>
      <c r="AF21" s="27">
        <v>2.1</v>
      </c>
      <c r="AG21" s="23"/>
      <c r="AH21" s="82" t="s">
        <v>145</v>
      </c>
    </row>
    <row r="22" spans="1:34" ht="12">
      <c r="A22" s="4" t="s">
        <v>51</v>
      </c>
      <c r="B22" s="64" t="s">
        <v>133</v>
      </c>
      <c r="C22" s="40" t="s">
        <v>102</v>
      </c>
      <c r="D22" s="38" t="s">
        <v>38</v>
      </c>
      <c r="E22" s="38" t="s">
        <v>39</v>
      </c>
      <c r="F22" s="75"/>
      <c r="G22" s="77"/>
      <c r="H22" s="24">
        <f t="shared" si="1"/>
        <v>20</v>
      </c>
      <c r="I22" s="12"/>
      <c r="J22" s="8">
        <v>5</v>
      </c>
      <c r="K22" s="25"/>
      <c r="L22" s="7">
        <v>5</v>
      </c>
      <c r="M22" s="12"/>
      <c r="N22" s="7">
        <v>5</v>
      </c>
      <c r="O22" s="25"/>
      <c r="P22" s="26"/>
      <c r="Q22" s="25"/>
      <c r="R22" s="26"/>
      <c r="S22" s="25">
        <v>5</v>
      </c>
      <c r="T22" s="7"/>
      <c r="U22" s="12"/>
      <c r="V22" s="26"/>
      <c r="W22" s="25"/>
      <c r="X22" s="26"/>
      <c r="Y22" s="25"/>
      <c r="Z22" s="26"/>
      <c r="AA22" s="25"/>
      <c r="AB22" s="26"/>
      <c r="AC22" s="25"/>
      <c r="AD22" s="26"/>
      <c r="AE22" s="25"/>
      <c r="AF22" s="27">
        <v>2.1</v>
      </c>
      <c r="AG22" s="23"/>
      <c r="AH22" s="82"/>
    </row>
    <row r="23" spans="1:34" ht="12">
      <c r="A23" s="4" t="s">
        <v>40</v>
      </c>
      <c r="B23" s="4" t="s">
        <v>54</v>
      </c>
      <c r="C23" s="40" t="s">
        <v>102</v>
      </c>
      <c r="D23" s="5" t="s">
        <v>38</v>
      </c>
      <c r="E23" s="5" t="s">
        <v>43</v>
      </c>
      <c r="F23" s="78">
        <v>172</v>
      </c>
      <c r="G23" s="76">
        <f t="shared" si="2"/>
        <v>91</v>
      </c>
      <c r="H23" s="24">
        <f t="shared" si="1"/>
        <v>39</v>
      </c>
      <c r="I23" s="12">
        <v>10</v>
      </c>
      <c r="J23" s="7">
        <v>15</v>
      </c>
      <c r="K23" s="25"/>
      <c r="L23" s="7"/>
      <c r="M23" s="12"/>
      <c r="N23" s="7"/>
      <c r="O23" s="25"/>
      <c r="P23" s="26"/>
      <c r="Q23" s="25">
        <v>5</v>
      </c>
      <c r="R23" s="26"/>
      <c r="S23" s="25"/>
      <c r="T23" s="26">
        <v>9</v>
      </c>
      <c r="U23" s="25"/>
      <c r="V23" s="26"/>
      <c r="W23" s="25"/>
      <c r="X23" s="26"/>
      <c r="Y23" s="25"/>
      <c r="Z23" s="26"/>
      <c r="AA23" s="25"/>
      <c r="AB23" s="26"/>
      <c r="AC23" s="25"/>
      <c r="AD23" s="26"/>
      <c r="AE23" s="25"/>
      <c r="AF23" s="27">
        <v>2.1</v>
      </c>
      <c r="AG23" s="63" t="s">
        <v>156</v>
      </c>
      <c r="AH23" s="82" t="s">
        <v>145</v>
      </c>
    </row>
    <row r="24" spans="1:34" ht="12">
      <c r="A24" s="4" t="s">
        <v>40</v>
      </c>
      <c r="B24" s="4" t="s">
        <v>54</v>
      </c>
      <c r="C24" s="40" t="s">
        <v>102</v>
      </c>
      <c r="D24" s="5" t="s">
        <v>38</v>
      </c>
      <c r="E24" s="5" t="s">
        <v>39</v>
      </c>
      <c r="F24" s="79"/>
      <c r="G24" s="77"/>
      <c r="H24" s="24">
        <f t="shared" si="1"/>
        <v>42</v>
      </c>
      <c r="I24" s="12">
        <v>10</v>
      </c>
      <c r="J24" s="7">
        <v>5</v>
      </c>
      <c r="K24" s="13">
        <v>5</v>
      </c>
      <c r="L24" s="7">
        <v>5</v>
      </c>
      <c r="M24" s="12">
        <v>5</v>
      </c>
      <c r="N24" s="7"/>
      <c r="O24" s="25"/>
      <c r="P24" s="26"/>
      <c r="Q24" s="12">
        <v>5</v>
      </c>
      <c r="R24" s="26"/>
      <c r="S24" s="25"/>
      <c r="T24" s="26">
        <v>2</v>
      </c>
      <c r="U24" s="25"/>
      <c r="V24" s="26">
        <v>5</v>
      </c>
      <c r="W24" s="25"/>
      <c r="X24" s="26"/>
      <c r="Y24" s="25"/>
      <c r="Z24" s="26"/>
      <c r="AA24" s="25"/>
      <c r="AB24" s="26"/>
      <c r="AC24" s="25"/>
      <c r="AD24" s="26"/>
      <c r="AE24" s="25"/>
      <c r="AF24" s="27">
        <v>2.1</v>
      </c>
      <c r="AG24" s="63" t="s">
        <v>131</v>
      </c>
      <c r="AH24" s="82"/>
    </row>
    <row r="25" spans="1:34" ht="12">
      <c r="A25" s="4" t="s">
        <v>40</v>
      </c>
      <c r="B25" s="4" t="s">
        <v>55</v>
      </c>
      <c r="C25" s="40" t="s">
        <v>102</v>
      </c>
      <c r="D25" s="5" t="s">
        <v>38</v>
      </c>
      <c r="E25" s="5" t="s">
        <v>43</v>
      </c>
      <c r="F25" s="78">
        <v>250</v>
      </c>
      <c r="G25" s="76">
        <f>F25-(H25+H26)</f>
        <v>128</v>
      </c>
      <c r="H25" s="24">
        <f t="shared" si="1"/>
        <v>74</v>
      </c>
      <c r="I25" s="12">
        <v>10</v>
      </c>
      <c r="J25" s="7">
        <v>10</v>
      </c>
      <c r="K25" s="12">
        <v>5</v>
      </c>
      <c r="L25" s="7">
        <v>5</v>
      </c>
      <c r="M25" s="12"/>
      <c r="N25" s="7">
        <v>5</v>
      </c>
      <c r="O25" s="12">
        <v>5</v>
      </c>
      <c r="P25" s="26"/>
      <c r="Q25" s="25"/>
      <c r="R25" s="7">
        <v>5</v>
      </c>
      <c r="S25" s="25"/>
      <c r="T25" s="26">
        <v>2</v>
      </c>
      <c r="U25" s="12">
        <v>5</v>
      </c>
      <c r="V25" s="26"/>
      <c r="W25" s="12">
        <v>5</v>
      </c>
      <c r="X25" s="26">
        <v>4</v>
      </c>
      <c r="Y25" s="25">
        <v>3</v>
      </c>
      <c r="Z25" s="26"/>
      <c r="AA25" s="12">
        <v>5</v>
      </c>
      <c r="AB25" s="26"/>
      <c r="AC25" s="12"/>
      <c r="AD25" s="7">
        <v>5</v>
      </c>
      <c r="AE25" s="12"/>
      <c r="AF25" s="27">
        <v>2.1</v>
      </c>
      <c r="AG25" s="23" t="s">
        <v>127</v>
      </c>
      <c r="AH25" s="82" t="s">
        <v>145</v>
      </c>
    </row>
    <row r="26" spans="1:34" ht="12">
      <c r="A26" s="4" t="s">
        <v>40</v>
      </c>
      <c r="B26" s="4" t="s">
        <v>55</v>
      </c>
      <c r="C26" s="40" t="s">
        <v>102</v>
      </c>
      <c r="D26" s="5" t="s">
        <v>38</v>
      </c>
      <c r="E26" s="5" t="s">
        <v>39</v>
      </c>
      <c r="F26" s="79"/>
      <c r="G26" s="77"/>
      <c r="H26" s="24">
        <f t="shared" si="1"/>
        <v>48</v>
      </c>
      <c r="I26" s="12">
        <v>15</v>
      </c>
      <c r="J26" s="7">
        <v>10</v>
      </c>
      <c r="K26" s="12">
        <v>5</v>
      </c>
      <c r="L26" s="7"/>
      <c r="M26" s="12"/>
      <c r="N26" s="7"/>
      <c r="O26" s="25">
        <v>4</v>
      </c>
      <c r="P26" s="26"/>
      <c r="Q26" s="25"/>
      <c r="R26" s="26"/>
      <c r="S26" s="25"/>
      <c r="T26" s="62">
        <v>2</v>
      </c>
      <c r="U26" s="25"/>
      <c r="V26" s="7">
        <v>4</v>
      </c>
      <c r="W26" s="25"/>
      <c r="X26" s="26"/>
      <c r="Y26" s="12">
        <v>4</v>
      </c>
      <c r="Z26" s="26"/>
      <c r="AA26" s="25"/>
      <c r="AB26" s="26"/>
      <c r="AC26" s="25"/>
      <c r="AD26" s="7">
        <v>4</v>
      </c>
      <c r="AE26" s="25"/>
      <c r="AF26" s="27">
        <v>2.1</v>
      </c>
      <c r="AG26" s="23"/>
      <c r="AH26" s="82"/>
    </row>
    <row r="27" spans="1:34" ht="12">
      <c r="A27" s="4" t="s">
        <v>40</v>
      </c>
      <c r="B27" s="4" t="s">
        <v>56</v>
      </c>
      <c r="C27" s="40" t="s">
        <v>102</v>
      </c>
      <c r="D27" s="5" t="s">
        <v>38</v>
      </c>
      <c r="E27" s="5" t="s">
        <v>43</v>
      </c>
      <c r="F27" s="78">
        <v>70</v>
      </c>
      <c r="G27" s="76">
        <f>F27-(H27+H28)</f>
        <v>36</v>
      </c>
      <c r="H27" s="24">
        <f t="shared" si="1"/>
        <v>20</v>
      </c>
      <c r="I27" s="25"/>
      <c r="J27" s="7">
        <v>5</v>
      </c>
      <c r="K27" s="25">
        <v>2</v>
      </c>
      <c r="L27" s="7">
        <v>5</v>
      </c>
      <c r="M27" s="12"/>
      <c r="N27" s="7"/>
      <c r="O27" s="25"/>
      <c r="P27" s="26"/>
      <c r="Q27" s="25"/>
      <c r="R27" s="26"/>
      <c r="S27" s="25"/>
      <c r="T27" s="26"/>
      <c r="U27" s="25"/>
      <c r="V27" s="26"/>
      <c r="W27" s="25"/>
      <c r="X27" s="26"/>
      <c r="Y27" s="25"/>
      <c r="Z27" s="26"/>
      <c r="AA27" s="25"/>
      <c r="AB27" s="26"/>
      <c r="AC27" s="25">
        <v>3</v>
      </c>
      <c r="AD27" s="26"/>
      <c r="AE27" s="25">
        <v>5</v>
      </c>
      <c r="AF27" s="27">
        <v>2</v>
      </c>
      <c r="AG27" s="23"/>
      <c r="AH27" s="82" t="s">
        <v>145</v>
      </c>
    </row>
    <row r="28" spans="1:34" ht="12">
      <c r="A28" s="4" t="s">
        <v>40</v>
      </c>
      <c r="B28" s="4" t="s">
        <v>56</v>
      </c>
      <c r="C28" s="40" t="s">
        <v>102</v>
      </c>
      <c r="D28" s="5" t="s">
        <v>38</v>
      </c>
      <c r="E28" s="5" t="s">
        <v>39</v>
      </c>
      <c r="F28" s="79"/>
      <c r="G28" s="77"/>
      <c r="H28" s="24">
        <f t="shared" si="1"/>
        <v>14</v>
      </c>
      <c r="I28" s="25"/>
      <c r="J28" s="7">
        <v>5</v>
      </c>
      <c r="K28" s="12">
        <v>4</v>
      </c>
      <c r="L28" s="7"/>
      <c r="M28" s="12"/>
      <c r="N28" s="7"/>
      <c r="O28" s="25">
        <v>5</v>
      </c>
      <c r="P28" s="26"/>
      <c r="Q28" s="25"/>
      <c r="R28" s="26"/>
      <c r="S28" s="25"/>
      <c r="T28" s="26"/>
      <c r="U28" s="25"/>
      <c r="V28" s="26"/>
      <c r="W28" s="25"/>
      <c r="X28" s="26"/>
      <c r="Y28" s="25"/>
      <c r="Z28" s="26"/>
      <c r="AA28" s="25"/>
      <c r="AB28" s="26"/>
      <c r="AC28" s="25"/>
      <c r="AD28" s="26"/>
      <c r="AE28" s="25"/>
      <c r="AF28" s="27">
        <v>2</v>
      </c>
      <c r="AG28" s="23"/>
      <c r="AH28" s="82"/>
    </row>
    <row r="29" spans="1:34" ht="12">
      <c r="A29" s="4" t="s">
        <v>40</v>
      </c>
      <c r="B29" s="4" t="s">
        <v>57</v>
      </c>
      <c r="C29" s="40" t="s">
        <v>102</v>
      </c>
      <c r="D29" s="5" t="s">
        <v>38</v>
      </c>
      <c r="E29" s="5" t="s">
        <v>43</v>
      </c>
      <c r="F29" s="78">
        <v>200</v>
      </c>
      <c r="G29" s="76">
        <f>F29-(H29+H30)</f>
        <v>115</v>
      </c>
      <c r="H29" s="24">
        <f t="shared" si="1"/>
        <v>48</v>
      </c>
      <c r="I29" s="12">
        <v>10</v>
      </c>
      <c r="J29" s="7">
        <v>5</v>
      </c>
      <c r="K29" s="12">
        <v>5</v>
      </c>
      <c r="L29" s="7">
        <v>5</v>
      </c>
      <c r="M29" s="12"/>
      <c r="N29" s="7"/>
      <c r="O29" s="25"/>
      <c r="P29" s="26"/>
      <c r="Q29" s="25">
        <v>5</v>
      </c>
      <c r="R29" s="26"/>
      <c r="S29" s="25"/>
      <c r="T29" s="26">
        <v>3</v>
      </c>
      <c r="U29" s="12">
        <v>5</v>
      </c>
      <c r="V29" s="26"/>
      <c r="W29" s="25"/>
      <c r="X29" s="26">
        <v>5</v>
      </c>
      <c r="Y29" s="25"/>
      <c r="Z29" s="26"/>
      <c r="AA29" s="25"/>
      <c r="AB29" s="26"/>
      <c r="AC29" s="25"/>
      <c r="AD29" s="26"/>
      <c r="AE29" s="25">
        <v>5</v>
      </c>
      <c r="AF29" s="27">
        <v>2.1</v>
      </c>
      <c r="AG29" s="23"/>
      <c r="AH29" s="82" t="s">
        <v>145</v>
      </c>
    </row>
    <row r="30" spans="1:34" ht="12">
      <c r="A30" s="4" t="s">
        <v>40</v>
      </c>
      <c r="B30" s="4" t="s">
        <v>57</v>
      </c>
      <c r="C30" s="40" t="s">
        <v>102</v>
      </c>
      <c r="D30" s="5" t="s">
        <v>38</v>
      </c>
      <c r="E30" s="5" t="s">
        <v>39</v>
      </c>
      <c r="F30" s="79"/>
      <c r="G30" s="77"/>
      <c r="H30" s="24">
        <f t="shared" si="1"/>
        <v>37</v>
      </c>
      <c r="I30" s="12">
        <v>10</v>
      </c>
      <c r="J30" s="7">
        <v>5</v>
      </c>
      <c r="K30" s="25"/>
      <c r="L30" s="7">
        <v>5</v>
      </c>
      <c r="M30" s="12"/>
      <c r="N30" s="7"/>
      <c r="O30" s="25">
        <v>5</v>
      </c>
      <c r="P30" s="26"/>
      <c r="Q30" s="12">
        <v>5</v>
      </c>
      <c r="R30" s="26"/>
      <c r="S30" s="25"/>
      <c r="T30" s="26">
        <v>2</v>
      </c>
      <c r="U30" s="25"/>
      <c r="V30" s="26">
        <v>5</v>
      </c>
      <c r="W30" s="25"/>
      <c r="X30" s="26"/>
      <c r="Y30" s="25"/>
      <c r="Z30" s="26"/>
      <c r="AA30" s="25"/>
      <c r="AB30" s="26"/>
      <c r="AC30" s="25"/>
      <c r="AD30" s="26"/>
      <c r="AE30" s="25"/>
      <c r="AF30" s="27">
        <v>2.1</v>
      </c>
      <c r="AG30" s="63" t="s">
        <v>131</v>
      </c>
      <c r="AH30" s="82"/>
    </row>
    <row r="31" spans="1:34" ht="12">
      <c r="A31" s="4" t="s">
        <v>40</v>
      </c>
      <c r="B31" s="4" t="s">
        <v>58</v>
      </c>
      <c r="C31" s="40" t="s">
        <v>102</v>
      </c>
      <c r="D31" s="5" t="s">
        <v>38</v>
      </c>
      <c r="E31" s="5" t="s">
        <v>43</v>
      </c>
      <c r="F31" s="78">
        <v>168</v>
      </c>
      <c r="G31" s="76">
        <f>F31-(H31+H32)</f>
        <v>79</v>
      </c>
      <c r="H31" s="24">
        <f t="shared" si="1"/>
        <v>42</v>
      </c>
      <c r="I31" s="15">
        <v>10</v>
      </c>
      <c r="J31" s="8">
        <v>10</v>
      </c>
      <c r="K31" s="12">
        <v>5</v>
      </c>
      <c r="L31" s="7">
        <v>4</v>
      </c>
      <c r="M31" s="12"/>
      <c r="N31" s="7">
        <v>6</v>
      </c>
      <c r="O31" s="25"/>
      <c r="P31" s="26"/>
      <c r="Q31" s="25"/>
      <c r="R31" s="26"/>
      <c r="S31" s="25"/>
      <c r="T31" s="26">
        <v>2</v>
      </c>
      <c r="U31" s="25"/>
      <c r="V31" s="26"/>
      <c r="W31" s="12">
        <v>5</v>
      </c>
      <c r="X31" s="26"/>
      <c r="Y31" s="25"/>
      <c r="Z31" s="26"/>
      <c r="AA31" s="25"/>
      <c r="AB31" s="26"/>
      <c r="AC31" s="25"/>
      <c r="AD31" s="26"/>
      <c r="AE31" s="25"/>
      <c r="AF31" s="27">
        <v>2.1</v>
      </c>
      <c r="AG31" s="23" t="s">
        <v>128</v>
      </c>
      <c r="AH31" s="82" t="s">
        <v>145</v>
      </c>
    </row>
    <row r="32" spans="1:34" ht="12">
      <c r="A32" s="4" t="s">
        <v>40</v>
      </c>
      <c r="B32" s="4" t="s">
        <v>58</v>
      </c>
      <c r="C32" s="40" t="s">
        <v>102</v>
      </c>
      <c r="D32" s="5" t="s">
        <v>38</v>
      </c>
      <c r="E32" s="5" t="s">
        <v>39</v>
      </c>
      <c r="F32" s="79"/>
      <c r="G32" s="77"/>
      <c r="H32" s="24">
        <f t="shared" si="1"/>
        <v>47</v>
      </c>
      <c r="I32" s="13">
        <v>10</v>
      </c>
      <c r="J32" s="7">
        <v>5</v>
      </c>
      <c r="K32" s="12">
        <v>5</v>
      </c>
      <c r="L32" s="7">
        <v>5</v>
      </c>
      <c r="M32" s="12"/>
      <c r="N32" s="7"/>
      <c r="O32" s="12">
        <v>5</v>
      </c>
      <c r="P32" s="26"/>
      <c r="Q32" s="25"/>
      <c r="R32" s="26"/>
      <c r="S32" s="25"/>
      <c r="T32" s="26">
        <v>1</v>
      </c>
      <c r="U32" s="25"/>
      <c r="V32" s="26"/>
      <c r="W32" s="12">
        <v>6</v>
      </c>
      <c r="X32" s="7">
        <v>5</v>
      </c>
      <c r="Y32" s="25"/>
      <c r="Z32" s="26"/>
      <c r="AA32" s="25"/>
      <c r="AB32" s="26"/>
      <c r="AC32" s="25"/>
      <c r="AD32" s="26"/>
      <c r="AE32" s="25">
        <v>5</v>
      </c>
      <c r="AF32" s="27">
        <v>2.1</v>
      </c>
      <c r="AG32" s="23" t="s">
        <v>128</v>
      </c>
      <c r="AH32" s="82"/>
    </row>
    <row r="33" spans="1:34" ht="12">
      <c r="A33" s="4" t="s">
        <v>40</v>
      </c>
      <c r="B33" s="41" t="s">
        <v>106</v>
      </c>
      <c r="C33" s="40" t="s">
        <v>102</v>
      </c>
      <c r="D33" s="5" t="s">
        <v>38</v>
      </c>
      <c r="E33" s="5" t="s">
        <v>39</v>
      </c>
      <c r="F33" s="55">
        <v>70</v>
      </c>
      <c r="G33" s="14">
        <f>F33-H33</f>
        <v>45</v>
      </c>
      <c r="H33" s="24">
        <f t="shared" si="1"/>
        <v>25</v>
      </c>
      <c r="I33" s="25">
        <v>10</v>
      </c>
      <c r="J33" s="8">
        <v>5</v>
      </c>
      <c r="K33" s="12">
        <v>5</v>
      </c>
      <c r="L33" s="7"/>
      <c r="M33" s="12"/>
      <c r="N33" s="7">
        <v>5</v>
      </c>
      <c r="O33" s="25"/>
      <c r="P33" s="26"/>
      <c r="Q33" s="25"/>
      <c r="R33" s="26"/>
      <c r="S33" s="25"/>
      <c r="T33" s="26"/>
      <c r="U33" s="25"/>
      <c r="V33" s="26"/>
      <c r="W33" s="25"/>
      <c r="X33" s="26"/>
      <c r="Y33" s="25"/>
      <c r="Z33" s="26"/>
      <c r="AA33" s="25"/>
      <c r="AB33" s="26"/>
      <c r="AC33" s="25"/>
      <c r="AD33" s="26"/>
      <c r="AE33" s="25"/>
      <c r="AF33" s="27">
        <v>2.1</v>
      </c>
      <c r="AG33" s="23"/>
      <c r="AH33" s="70" t="s">
        <v>155</v>
      </c>
    </row>
    <row r="34" spans="1:34" ht="12">
      <c r="A34" s="4" t="s">
        <v>40</v>
      </c>
      <c r="B34" s="4" t="s">
        <v>59</v>
      </c>
      <c r="C34" s="40" t="s">
        <v>102</v>
      </c>
      <c r="D34" s="5" t="s">
        <v>38</v>
      </c>
      <c r="E34" s="5" t="s">
        <v>43</v>
      </c>
      <c r="F34" s="71">
        <v>80</v>
      </c>
      <c r="G34" s="76">
        <f>F34-(H34+H35)</f>
        <v>28</v>
      </c>
      <c r="H34" s="24">
        <f t="shared" si="1"/>
        <v>15</v>
      </c>
      <c r="I34" s="15">
        <v>5</v>
      </c>
      <c r="J34" s="8"/>
      <c r="K34" s="25"/>
      <c r="L34" s="7">
        <v>5</v>
      </c>
      <c r="M34" s="12"/>
      <c r="N34" s="7"/>
      <c r="O34" s="25"/>
      <c r="P34" s="26"/>
      <c r="Q34" s="25"/>
      <c r="R34" s="26"/>
      <c r="S34" s="25"/>
      <c r="T34" s="26"/>
      <c r="U34" s="25"/>
      <c r="V34" s="26"/>
      <c r="W34" s="25">
        <v>5</v>
      </c>
      <c r="X34" s="26"/>
      <c r="Y34" s="25"/>
      <c r="Z34" s="26"/>
      <c r="AA34" s="25"/>
      <c r="AB34" s="26"/>
      <c r="AC34" s="25"/>
      <c r="AD34" s="26"/>
      <c r="AE34" s="25"/>
      <c r="AF34" s="27">
        <v>1.8</v>
      </c>
      <c r="AG34" s="23"/>
      <c r="AH34" s="82" t="s">
        <v>149</v>
      </c>
    </row>
    <row r="35" spans="1:34" ht="12">
      <c r="A35" s="4" t="s">
        <v>40</v>
      </c>
      <c r="B35" s="4" t="s">
        <v>59</v>
      </c>
      <c r="C35" s="40" t="s">
        <v>102</v>
      </c>
      <c r="D35" s="5" t="s">
        <v>38</v>
      </c>
      <c r="E35" s="5" t="s">
        <v>39</v>
      </c>
      <c r="F35" s="72"/>
      <c r="G35" s="77"/>
      <c r="H35" s="24">
        <f t="shared" si="1"/>
        <v>37</v>
      </c>
      <c r="I35" s="13">
        <v>10</v>
      </c>
      <c r="J35" s="8">
        <v>5</v>
      </c>
      <c r="K35" s="25"/>
      <c r="L35" s="7"/>
      <c r="M35" s="12"/>
      <c r="N35" s="7">
        <v>4</v>
      </c>
      <c r="O35" s="12">
        <v>5</v>
      </c>
      <c r="P35" s="7">
        <v>6</v>
      </c>
      <c r="Q35" s="25"/>
      <c r="R35" s="26"/>
      <c r="S35" s="25"/>
      <c r="T35" s="26"/>
      <c r="U35" s="25"/>
      <c r="V35" s="26"/>
      <c r="W35" s="25"/>
      <c r="X35" s="26"/>
      <c r="Y35" s="25"/>
      <c r="Z35" s="26"/>
      <c r="AA35" s="25"/>
      <c r="AB35" s="26"/>
      <c r="AC35" s="12">
        <v>2</v>
      </c>
      <c r="AD35" s="26"/>
      <c r="AE35" s="12">
        <v>5</v>
      </c>
      <c r="AF35" s="27">
        <v>1.8</v>
      </c>
      <c r="AG35" s="23"/>
      <c r="AH35" s="82"/>
    </row>
    <row r="36" spans="1:34" ht="12">
      <c r="A36" s="4" t="s">
        <v>37</v>
      </c>
      <c r="B36" s="4" t="s">
        <v>60</v>
      </c>
      <c r="C36" s="40" t="s">
        <v>102</v>
      </c>
      <c r="D36" s="5" t="s">
        <v>38</v>
      </c>
      <c r="E36" s="5" t="s">
        <v>39</v>
      </c>
      <c r="F36" s="53">
        <v>70</v>
      </c>
      <c r="G36" s="14">
        <f aca="true" t="shared" si="3" ref="G36:G41">F36-H36</f>
        <v>27</v>
      </c>
      <c r="H36" s="24">
        <f t="shared" si="1"/>
        <v>43</v>
      </c>
      <c r="I36" s="25"/>
      <c r="J36" s="7">
        <v>5</v>
      </c>
      <c r="K36" s="12">
        <v>5</v>
      </c>
      <c r="L36" s="7">
        <v>10</v>
      </c>
      <c r="M36" s="25">
        <v>4</v>
      </c>
      <c r="N36" s="26"/>
      <c r="O36" s="25">
        <v>5</v>
      </c>
      <c r="P36" s="26"/>
      <c r="Q36" s="12">
        <v>5</v>
      </c>
      <c r="R36" s="26"/>
      <c r="S36" s="25"/>
      <c r="T36" s="26">
        <v>2</v>
      </c>
      <c r="U36" s="25"/>
      <c r="V36" s="26"/>
      <c r="W36" s="25"/>
      <c r="X36" s="26"/>
      <c r="Y36" s="25"/>
      <c r="Z36" s="26"/>
      <c r="AA36" s="12">
        <v>5</v>
      </c>
      <c r="AB36" s="26"/>
      <c r="AC36" s="12">
        <v>2</v>
      </c>
      <c r="AD36" s="26"/>
      <c r="AE36" s="12"/>
      <c r="AF36" s="27">
        <v>1.8</v>
      </c>
      <c r="AG36" s="23" t="s">
        <v>129</v>
      </c>
      <c r="AH36" s="67" t="s">
        <v>148</v>
      </c>
    </row>
    <row r="37" spans="1:34" ht="12">
      <c r="A37" s="4" t="s">
        <v>37</v>
      </c>
      <c r="B37" s="4" t="s">
        <v>61</v>
      </c>
      <c r="C37" s="40" t="s">
        <v>102</v>
      </c>
      <c r="D37" s="5" t="s">
        <v>38</v>
      </c>
      <c r="E37" s="5" t="s">
        <v>39</v>
      </c>
      <c r="F37" s="53">
        <v>49</v>
      </c>
      <c r="G37" s="14">
        <f t="shared" si="3"/>
        <v>34</v>
      </c>
      <c r="H37" s="24">
        <f t="shared" si="1"/>
        <v>15</v>
      </c>
      <c r="I37" s="25"/>
      <c r="J37" s="7">
        <v>5</v>
      </c>
      <c r="K37" s="12">
        <v>5</v>
      </c>
      <c r="L37" s="7"/>
      <c r="M37" s="25"/>
      <c r="N37" s="26"/>
      <c r="O37" s="12"/>
      <c r="P37" s="26"/>
      <c r="Q37" s="25"/>
      <c r="R37" s="26"/>
      <c r="S37" s="25"/>
      <c r="T37" s="26"/>
      <c r="U37" s="25"/>
      <c r="V37" s="26"/>
      <c r="W37" s="25"/>
      <c r="X37" s="26">
        <v>5</v>
      </c>
      <c r="Y37" s="25"/>
      <c r="Z37" s="26"/>
      <c r="AA37" s="25"/>
      <c r="AB37" s="26"/>
      <c r="AC37" s="25"/>
      <c r="AD37" s="26"/>
      <c r="AE37" s="25"/>
      <c r="AF37" s="27">
        <v>1.8</v>
      </c>
      <c r="AG37" s="23"/>
      <c r="AH37" s="67" t="s">
        <v>148</v>
      </c>
    </row>
    <row r="38" spans="1:34" ht="12">
      <c r="A38" s="4" t="s">
        <v>37</v>
      </c>
      <c r="B38" s="4" t="s">
        <v>62</v>
      </c>
      <c r="C38" s="40" t="s">
        <v>102</v>
      </c>
      <c r="D38" s="5" t="s">
        <v>38</v>
      </c>
      <c r="E38" s="5" t="s">
        <v>39</v>
      </c>
      <c r="F38" s="53">
        <v>51</v>
      </c>
      <c r="G38" s="14">
        <f t="shared" si="3"/>
        <v>31</v>
      </c>
      <c r="H38" s="24">
        <f t="shared" si="1"/>
        <v>20</v>
      </c>
      <c r="I38" s="25"/>
      <c r="J38" s="8">
        <v>5</v>
      </c>
      <c r="K38" s="12">
        <v>5</v>
      </c>
      <c r="L38" s="7"/>
      <c r="M38" s="25"/>
      <c r="N38" s="26"/>
      <c r="O38" s="25"/>
      <c r="P38" s="26"/>
      <c r="Q38" s="25">
        <v>5</v>
      </c>
      <c r="R38" s="26"/>
      <c r="S38" s="25"/>
      <c r="T38" s="26"/>
      <c r="U38" s="25"/>
      <c r="V38" s="26"/>
      <c r="W38" s="25"/>
      <c r="X38" s="26">
        <v>5</v>
      </c>
      <c r="Y38" s="25"/>
      <c r="Z38" s="26"/>
      <c r="AA38" s="25"/>
      <c r="AB38" s="26"/>
      <c r="AC38" s="25"/>
      <c r="AD38" s="26"/>
      <c r="AE38" s="25"/>
      <c r="AF38" s="27">
        <v>1.8</v>
      </c>
      <c r="AG38" s="23"/>
      <c r="AH38" s="67" t="s">
        <v>148</v>
      </c>
    </row>
    <row r="39" spans="1:34" ht="12">
      <c r="A39" s="4" t="s">
        <v>37</v>
      </c>
      <c r="B39" s="4" t="s">
        <v>63</v>
      </c>
      <c r="C39" s="40" t="s">
        <v>102</v>
      </c>
      <c r="D39" s="5" t="s">
        <v>38</v>
      </c>
      <c r="E39" s="5" t="s">
        <v>39</v>
      </c>
      <c r="F39" s="53">
        <v>70</v>
      </c>
      <c r="G39" s="14">
        <f t="shared" si="3"/>
        <v>35</v>
      </c>
      <c r="H39" s="24">
        <f t="shared" si="1"/>
        <v>35</v>
      </c>
      <c r="I39" s="25"/>
      <c r="J39" s="26">
        <v>5</v>
      </c>
      <c r="K39" s="25"/>
      <c r="L39" s="7">
        <v>5</v>
      </c>
      <c r="M39" s="25">
        <v>8</v>
      </c>
      <c r="N39" s="26">
        <v>5</v>
      </c>
      <c r="O39" s="25"/>
      <c r="P39" s="7"/>
      <c r="Q39" s="25">
        <v>5</v>
      </c>
      <c r="R39" s="26"/>
      <c r="S39" s="25"/>
      <c r="T39" s="26">
        <v>2</v>
      </c>
      <c r="U39" s="25"/>
      <c r="V39" s="26"/>
      <c r="W39" s="25"/>
      <c r="X39" s="26"/>
      <c r="Y39" s="25"/>
      <c r="Z39" s="26"/>
      <c r="AA39" s="25"/>
      <c r="AB39" s="26"/>
      <c r="AC39" s="25"/>
      <c r="AD39" s="26"/>
      <c r="AE39" s="25">
        <v>5</v>
      </c>
      <c r="AF39" s="27">
        <v>1.9</v>
      </c>
      <c r="AG39" s="23" t="s">
        <v>129</v>
      </c>
      <c r="AH39" s="67" t="s">
        <v>154</v>
      </c>
    </row>
    <row r="40" spans="1:34" ht="12">
      <c r="A40" s="4" t="s">
        <v>37</v>
      </c>
      <c r="B40" s="4" t="s">
        <v>64</v>
      </c>
      <c r="C40" s="40" t="s">
        <v>102</v>
      </c>
      <c r="D40" s="5" t="s">
        <v>38</v>
      </c>
      <c r="E40" s="5" t="s">
        <v>39</v>
      </c>
      <c r="F40" s="53">
        <v>30</v>
      </c>
      <c r="G40" s="14">
        <f t="shared" si="3"/>
        <v>20</v>
      </c>
      <c r="H40" s="24">
        <f t="shared" si="1"/>
        <v>10</v>
      </c>
      <c r="I40" s="25"/>
      <c r="J40" s="8">
        <v>5</v>
      </c>
      <c r="K40" s="25"/>
      <c r="L40" s="7"/>
      <c r="M40" s="25"/>
      <c r="N40" s="26"/>
      <c r="O40" s="25"/>
      <c r="P40" s="26"/>
      <c r="Q40" s="12">
        <v>5</v>
      </c>
      <c r="R40" s="26"/>
      <c r="S40" s="25"/>
      <c r="T40" s="26"/>
      <c r="U40" s="25"/>
      <c r="V40" s="26"/>
      <c r="W40" s="25"/>
      <c r="X40" s="26"/>
      <c r="Y40" s="25"/>
      <c r="Z40" s="26"/>
      <c r="AA40" s="25"/>
      <c r="AB40" s="26"/>
      <c r="AC40" s="25"/>
      <c r="AD40" s="26"/>
      <c r="AE40" s="25"/>
      <c r="AF40" s="27">
        <v>1.8</v>
      </c>
      <c r="AG40" s="23"/>
      <c r="AH40" s="67" t="s">
        <v>148</v>
      </c>
    </row>
    <row r="41" spans="1:34" ht="12">
      <c r="A41" s="4" t="s">
        <v>37</v>
      </c>
      <c r="B41" s="4" t="s">
        <v>65</v>
      </c>
      <c r="C41" s="40" t="s">
        <v>102</v>
      </c>
      <c r="D41" s="5" t="s">
        <v>38</v>
      </c>
      <c r="E41" s="5" t="s">
        <v>39</v>
      </c>
      <c r="F41" s="53">
        <v>40</v>
      </c>
      <c r="G41" s="14">
        <f t="shared" si="3"/>
        <v>17</v>
      </c>
      <c r="H41" s="24">
        <f t="shared" si="1"/>
        <v>23</v>
      </c>
      <c r="I41" s="25"/>
      <c r="J41" s="8">
        <v>8</v>
      </c>
      <c r="K41" s="12">
        <v>5</v>
      </c>
      <c r="L41" s="7"/>
      <c r="M41" s="25"/>
      <c r="N41" s="7"/>
      <c r="O41" s="12">
        <v>5</v>
      </c>
      <c r="P41" s="26"/>
      <c r="Q41" s="25"/>
      <c r="R41" s="26"/>
      <c r="S41" s="25"/>
      <c r="T41" s="26"/>
      <c r="U41" s="25"/>
      <c r="V41" s="26"/>
      <c r="W41" s="25"/>
      <c r="X41" s="26"/>
      <c r="Y41" s="25"/>
      <c r="Z41" s="26"/>
      <c r="AA41" s="25"/>
      <c r="AB41" s="26"/>
      <c r="AC41" s="25"/>
      <c r="AD41" s="26"/>
      <c r="AE41" s="25">
        <v>5</v>
      </c>
      <c r="AF41" s="27">
        <v>1.8</v>
      </c>
      <c r="AG41" s="23"/>
      <c r="AH41" s="67" t="s">
        <v>148</v>
      </c>
    </row>
    <row r="42" spans="1:34" ht="12">
      <c r="A42" s="4" t="s">
        <v>66</v>
      </c>
      <c r="B42" s="4" t="s">
        <v>67</v>
      </c>
      <c r="C42" s="40" t="s">
        <v>102</v>
      </c>
      <c r="D42" s="5" t="s">
        <v>38</v>
      </c>
      <c r="E42" s="5" t="s">
        <v>43</v>
      </c>
      <c r="F42" s="74">
        <v>68</v>
      </c>
      <c r="G42" s="76">
        <f>F42-(H42+H43)</f>
        <v>43</v>
      </c>
      <c r="H42" s="24">
        <f t="shared" si="1"/>
        <v>15</v>
      </c>
      <c r="I42" s="15">
        <v>10</v>
      </c>
      <c r="J42" s="8">
        <v>5</v>
      </c>
      <c r="K42" s="25"/>
      <c r="L42" s="26"/>
      <c r="M42" s="25"/>
      <c r="N42" s="26"/>
      <c r="O42" s="25"/>
      <c r="P42" s="26"/>
      <c r="Q42" s="25"/>
      <c r="R42" s="26"/>
      <c r="S42" s="25"/>
      <c r="T42" s="26"/>
      <c r="U42" s="25"/>
      <c r="V42" s="26"/>
      <c r="W42" s="25"/>
      <c r="X42" s="26"/>
      <c r="Y42" s="25"/>
      <c r="Z42" s="26"/>
      <c r="AA42" s="25"/>
      <c r="AB42" s="26"/>
      <c r="AC42" s="25"/>
      <c r="AD42" s="26"/>
      <c r="AE42" s="25"/>
      <c r="AF42" s="60">
        <v>1.8</v>
      </c>
      <c r="AG42" s="21"/>
      <c r="AH42" s="82" t="s">
        <v>153</v>
      </c>
    </row>
    <row r="43" spans="1:34" ht="12">
      <c r="A43" s="4" t="s">
        <v>66</v>
      </c>
      <c r="B43" s="4" t="s">
        <v>67</v>
      </c>
      <c r="C43" s="40" t="s">
        <v>102</v>
      </c>
      <c r="D43" s="5" t="s">
        <v>38</v>
      </c>
      <c r="E43" s="5" t="s">
        <v>39</v>
      </c>
      <c r="F43" s="75"/>
      <c r="G43" s="77"/>
      <c r="H43" s="24">
        <f t="shared" si="1"/>
        <v>10</v>
      </c>
      <c r="I43" s="13">
        <v>10</v>
      </c>
      <c r="J43" s="26"/>
      <c r="K43" s="25"/>
      <c r="L43" s="26"/>
      <c r="M43" s="25"/>
      <c r="N43" s="26"/>
      <c r="O43" s="25"/>
      <c r="P43" s="26"/>
      <c r="Q43" s="25"/>
      <c r="R43" s="26"/>
      <c r="S43" s="25"/>
      <c r="T43" s="26"/>
      <c r="U43" s="25"/>
      <c r="V43" s="26"/>
      <c r="W43" s="25"/>
      <c r="X43" s="26"/>
      <c r="Y43" s="25"/>
      <c r="Z43" s="26"/>
      <c r="AA43" s="25"/>
      <c r="AB43" s="26"/>
      <c r="AC43" s="25"/>
      <c r="AD43" s="26"/>
      <c r="AE43" s="25"/>
      <c r="AF43" s="60">
        <v>1.8</v>
      </c>
      <c r="AG43" s="21"/>
      <c r="AH43" s="82"/>
    </row>
    <row r="44" spans="1:34" ht="12">
      <c r="A44" s="4" t="s">
        <v>66</v>
      </c>
      <c r="B44" s="4" t="s">
        <v>68</v>
      </c>
      <c r="C44" s="40" t="s">
        <v>102</v>
      </c>
      <c r="D44" s="5" t="s">
        <v>38</v>
      </c>
      <c r="E44" s="5" t="s">
        <v>43</v>
      </c>
      <c r="F44" s="74">
        <v>146</v>
      </c>
      <c r="G44" s="76">
        <f>F44-(H44+H45)</f>
        <v>77</v>
      </c>
      <c r="H44" s="24">
        <f t="shared" si="1"/>
        <v>41</v>
      </c>
      <c r="I44" s="15">
        <v>10</v>
      </c>
      <c r="J44" s="8">
        <v>5</v>
      </c>
      <c r="K44" s="12">
        <v>5</v>
      </c>
      <c r="L44" s="7">
        <v>8</v>
      </c>
      <c r="M44" s="25"/>
      <c r="N44" s="26"/>
      <c r="O44" s="25"/>
      <c r="P44" s="26"/>
      <c r="Q44" s="12">
        <v>5</v>
      </c>
      <c r="R44" s="7">
        <v>6</v>
      </c>
      <c r="S44" s="25"/>
      <c r="T44" s="26"/>
      <c r="U44" s="25"/>
      <c r="V44" s="26"/>
      <c r="W44" s="25"/>
      <c r="X44" s="26"/>
      <c r="Y44" s="12">
        <v>2</v>
      </c>
      <c r="Z44" s="26"/>
      <c r="AA44" s="25"/>
      <c r="AB44" s="26"/>
      <c r="AC44" s="25"/>
      <c r="AD44" s="26"/>
      <c r="AE44" s="25"/>
      <c r="AF44" s="60">
        <v>1.8</v>
      </c>
      <c r="AG44" s="21"/>
      <c r="AH44" s="82" t="s">
        <v>153</v>
      </c>
    </row>
    <row r="45" spans="1:34" ht="12">
      <c r="A45" s="4" t="s">
        <v>66</v>
      </c>
      <c r="B45" s="4" t="s">
        <v>68</v>
      </c>
      <c r="C45" s="40" t="s">
        <v>102</v>
      </c>
      <c r="D45" s="5" t="s">
        <v>38</v>
      </c>
      <c r="E45" s="5" t="s">
        <v>39</v>
      </c>
      <c r="F45" s="75"/>
      <c r="G45" s="77"/>
      <c r="H45" s="24">
        <f t="shared" si="1"/>
        <v>28</v>
      </c>
      <c r="I45" s="13">
        <v>10</v>
      </c>
      <c r="J45" s="26"/>
      <c r="K45" s="25"/>
      <c r="L45" s="26"/>
      <c r="M45" s="25"/>
      <c r="N45" s="26"/>
      <c r="O45" s="25"/>
      <c r="P45" s="26"/>
      <c r="Q45" s="12">
        <v>5</v>
      </c>
      <c r="R45" s="7">
        <v>8</v>
      </c>
      <c r="S45" s="25"/>
      <c r="T45" s="26"/>
      <c r="U45" s="25"/>
      <c r="V45" s="26"/>
      <c r="W45" s="25"/>
      <c r="X45" s="7">
        <v>5</v>
      </c>
      <c r="Y45" s="25"/>
      <c r="Z45" s="26"/>
      <c r="AA45" s="25"/>
      <c r="AB45" s="26"/>
      <c r="AC45" s="25"/>
      <c r="AD45" s="26"/>
      <c r="AE45" s="25"/>
      <c r="AF45" s="60">
        <v>1.8</v>
      </c>
      <c r="AG45" s="21"/>
      <c r="AH45" s="82"/>
    </row>
    <row r="46" spans="1:34" s="20" customFormat="1" ht="12">
      <c r="A46" s="18" t="s">
        <v>66</v>
      </c>
      <c r="B46" s="18" t="s">
        <v>69</v>
      </c>
      <c r="C46" s="40" t="s">
        <v>102</v>
      </c>
      <c r="D46" s="19" t="s">
        <v>38</v>
      </c>
      <c r="E46" s="19" t="s">
        <v>43</v>
      </c>
      <c r="F46" s="74">
        <v>98</v>
      </c>
      <c r="G46" s="76">
        <f>F46-(H46+H47)</f>
        <v>44</v>
      </c>
      <c r="H46" s="24">
        <f t="shared" si="1"/>
        <v>35</v>
      </c>
      <c r="I46" s="15">
        <v>5</v>
      </c>
      <c r="J46" s="8">
        <v>5</v>
      </c>
      <c r="K46" s="25"/>
      <c r="L46" s="7">
        <v>5</v>
      </c>
      <c r="M46" s="25"/>
      <c r="N46" s="26"/>
      <c r="O46" s="25"/>
      <c r="P46" s="26"/>
      <c r="Q46" s="25"/>
      <c r="R46" s="26"/>
      <c r="S46" s="25"/>
      <c r="T46" s="26"/>
      <c r="U46" s="25"/>
      <c r="V46" s="26"/>
      <c r="W46" s="25"/>
      <c r="X46" s="7">
        <v>5</v>
      </c>
      <c r="Y46" s="25"/>
      <c r="Z46" s="7">
        <v>5</v>
      </c>
      <c r="AA46" s="12">
        <v>5</v>
      </c>
      <c r="AB46" s="26"/>
      <c r="AC46" s="25"/>
      <c r="AD46" s="26"/>
      <c r="AE46" s="25">
        <v>5</v>
      </c>
      <c r="AF46" s="60">
        <v>1.8</v>
      </c>
      <c r="AG46" s="22"/>
      <c r="AH46" s="82" t="s">
        <v>153</v>
      </c>
    </row>
    <row r="47" spans="1:34" ht="12">
      <c r="A47" s="4" t="s">
        <v>66</v>
      </c>
      <c r="B47" s="4" t="s">
        <v>69</v>
      </c>
      <c r="C47" s="40" t="s">
        <v>102</v>
      </c>
      <c r="D47" s="5" t="s">
        <v>38</v>
      </c>
      <c r="E47" s="5" t="s">
        <v>39</v>
      </c>
      <c r="F47" s="75"/>
      <c r="G47" s="77"/>
      <c r="H47" s="24">
        <f t="shared" si="1"/>
        <v>19</v>
      </c>
      <c r="I47" s="13">
        <v>5</v>
      </c>
      <c r="J47" s="8">
        <v>5</v>
      </c>
      <c r="K47" s="12"/>
      <c r="L47" s="26"/>
      <c r="M47" s="25"/>
      <c r="N47" s="26"/>
      <c r="O47" s="25"/>
      <c r="P47" s="26"/>
      <c r="Q47" s="25"/>
      <c r="R47" s="26"/>
      <c r="S47" s="25">
        <v>5</v>
      </c>
      <c r="T47" s="26"/>
      <c r="U47" s="25"/>
      <c r="V47" s="26"/>
      <c r="W47" s="12">
        <v>4</v>
      </c>
      <c r="X47" s="26"/>
      <c r="Y47" s="25"/>
      <c r="Z47" s="26"/>
      <c r="AA47" s="25"/>
      <c r="AB47" s="26"/>
      <c r="AC47" s="25"/>
      <c r="AD47" s="26"/>
      <c r="AE47" s="25"/>
      <c r="AF47" s="60">
        <v>1.8</v>
      </c>
      <c r="AG47" s="23"/>
      <c r="AH47" s="82"/>
    </row>
    <row r="48" spans="1:34" ht="12">
      <c r="A48" s="4" t="s">
        <v>70</v>
      </c>
      <c r="B48" s="4" t="s">
        <v>71</v>
      </c>
      <c r="C48" s="40" t="s">
        <v>102</v>
      </c>
      <c r="D48" s="5" t="s">
        <v>38</v>
      </c>
      <c r="E48" s="5" t="s">
        <v>43</v>
      </c>
      <c r="F48" s="53">
        <v>25</v>
      </c>
      <c r="G48" s="14">
        <f>F48-H48</f>
        <v>0</v>
      </c>
      <c r="H48" s="24">
        <f t="shared" si="1"/>
        <v>25</v>
      </c>
      <c r="I48" s="12">
        <v>10</v>
      </c>
      <c r="J48" s="7">
        <v>5</v>
      </c>
      <c r="K48" s="25"/>
      <c r="L48" s="26"/>
      <c r="M48" s="25"/>
      <c r="N48" s="7">
        <v>6</v>
      </c>
      <c r="O48" s="12">
        <v>4</v>
      </c>
      <c r="P48" s="26"/>
      <c r="Q48" s="25"/>
      <c r="R48" s="26"/>
      <c r="S48" s="25"/>
      <c r="T48" s="26"/>
      <c r="U48" s="25"/>
      <c r="V48" s="26"/>
      <c r="W48" s="25"/>
      <c r="X48" s="26"/>
      <c r="Y48" s="25"/>
      <c r="Z48" s="26"/>
      <c r="AA48" s="25"/>
      <c r="AB48" s="26"/>
      <c r="AC48" s="25"/>
      <c r="AD48" s="26"/>
      <c r="AE48" s="25"/>
      <c r="AF48" s="27">
        <v>1.9</v>
      </c>
      <c r="AG48" s="23"/>
      <c r="AH48" s="68"/>
    </row>
    <row r="49" spans="1:34" ht="12">
      <c r="A49" s="4" t="s">
        <v>70</v>
      </c>
      <c r="B49" s="4" t="s">
        <v>71</v>
      </c>
      <c r="C49" s="40" t="s">
        <v>102</v>
      </c>
      <c r="D49" s="5" t="s">
        <v>38</v>
      </c>
      <c r="E49" s="5" t="s">
        <v>39</v>
      </c>
      <c r="F49" s="53">
        <v>10</v>
      </c>
      <c r="G49" s="14">
        <f>F49-H49</f>
        <v>0</v>
      </c>
      <c r="H49" s="24">
        <f t="shared" si="1"/>
        <v>10</v>
      </c>
      <c r="I49" s="25"/>
      <c r="J49" s="7">
        <v>5</v>
      </c>
      <c r="K49" s="12">
        <v>5</v>
      </c>
      <c r="L49" s="26"/>
      <c r="M49" s="25"/>
      <c r="N49" s="26"/>
      <c r="O49" s="25"/>
      <c r="P49" s="26"/>
      <c r="Q49" s="25"/>
      <c r="R49" s="26"/>
      <c r="S49" s="25"/>
      <c r="T49" s="26"/>
      <c r="U49" s="25"/>
      <c r="V49" s="26"/>
      <c r="W49" s="25"/>
      <c r="X49" s="26"/>
      <c r="Y49" s="25"/>
      <c r="Z49" s="26"/>
      <c r="AA49" s="25"/>
      <c r="AB49" s="26"/>
      <c r="AC49" s="25"/>
      <c r="AD49" s="26"/>
      <c r="AE49" s="25"/>
      <c r="AF49" s="27">
        <v>1.9</v>
      </c>
      <c r="AG49" s="23"/>
      <c r="AH49" s="68"/>
    </row>
    <row r="50" spans="1:34" ht="12">
      <c r="A50" s="4" t="s">
        <v>70</v>
      </c>
      <c r="B50" s="4" t="s">
        <v>72</v>
      </c>
      <c r="C50" s="40" t="s">
        <v>102</v>
      </c>
      <c r="D50" s="5" t="s">
        <v>38</v>
      </c>
      <c r="E50" s="5" t="s">
        <v>43</v>
      </c>
      <c r="F50" s="53">
        <v>30</v>
      </c>
      <c r="G50" s="14">
        <f>F50-H50</f>
        <v>0</v>
      </c>
      <c r="H50" s="24">
        <f t="shared" si="1"/>
        <v>30</v>
      </c>
      <c r="I50" s="12">
        <v>10</v>
      </c>
      <c r="J50" s="26"/>
      <c r="K50" s="25"/>
      <c r="L50" s="7">
        <v>3</v>
      </c>
      <c r="M50" s="25"/>
      <c r="N50" s="7">
        <v>5</v>
      </c>
      <c r="O50" s="25"/>
      <c r="P50" s="7">
        <v>5</v>
      </c>
      <c r="Q50" s="25"/>
      <c r="R50" s="26">
        <v>2</v>
      </c>
      <c r="S50" s="25"/>
      <c r="T50" s="26"/>
      <c r="U50" s="25">
        <v>5</v>
      </c>
      <c r="V50" s="26"/>
      <c r="W50" s="25"/>
      <c r="X50" s="26"/>
      <c r="Y50" s="25"/>
      <c r="Z50" s="26"/>
      <c r="AA50" s="25"/>
      <c r="AB50" s="26"/>
      <c r="AC50" s="25"/>
      <c r="AD50" s="26"/>
      <c r="AE50" s="25"/>
      <c r="AF50" s="27">
        <v>1.9</v>
      </c>
      <c r="AG50" s="23"/>
      <c r="AH50" s="68"/>
    </row>
    <row r="51" spans="1:34" ht="12">
      <c r="A51" s="4" t="s">
        <v>70</v>
      </c>
      <c r="B51" s="4" t="s">
        <v>72</v>
      </c>
      <c r="C51" s="40" t="s">
        <v>102</v>
      </c>
      <c r="D51" s="5" t="s">
        <v>38</v>
      </c>
      <c r="E51" s="5" t="s">
        <v>39</v>
      </c>
      <c r="F51" s="53">
        <v>10</v>
      </c>
      <c r="G51" s="14">
        <f>F51-H51</f>
        <v>0</v>
      </c>
      <c r="H51" s="24">
        <f t="shared" si="1"/>
        <v>10</v>
      </c>
      <c r="I51" s="25"/>
      <c r="J51" s="7">
        <v>5</v>
      </c>
      <c r="K51" s="25"/>
      <c r="L51" s="26"/>
      <c r="M51" s="25"/>
      <c r="N51" s="26"/>
      <c r="O51" s="25"/>
      <c r="P51" s="26"/>
      <c r="Q51" s="25"/>
      <c r="R51" s="26"/>
      <c r="S51" s="25"/>
      <c r="T51" s="26"/>
      <c r="U51" s="12"/>
      <c r="V51" s="26"/>
      <c r="W51" s="25"/>
      <c r="X51" s="26"/>
      <c r="Y51" s="12">
        <v>5</v>
      </c>
      <c r="Z51" s="26"/>
      <c r="AA51" s="25"/>
      <c r="AB51" s="26"/>
      <c r="AC51" s="25"/>
      <c r="AD51" s="26"/>
      <c r="AE51" s="25"/>
      <c r="AF51" s="27">
        <v>1.9</v>
      </c>
      <c r="AG51" s="23"/>
      <c r="AH51" s="68"/>
    </row>
    <row r="52" spans="1:34" ht="14.25" customHeight="1">
      <c r="A52" s="4" t="s">
        <v>70</v>
      </c>
      <c r="B52" s="4" t="s">
        <v>73</v>
      </c>
      <c r="C52" s="40" t="s">
        <v>102</v>
      </c>
      <c r="D52" s="5" t="s">
        <v>38</v>
      </c>
      <c r="E52" s="5" t="s">
        <v>43</v>
      </c>
      <c r="F52" s="74">
        <v>118</v>
      </c>
      <c r="G52" s="76">
        <f>F52-(H52+H53)</f>
        <v>55</v>
      </c>
      <c r="H52" s="24">
        <f t="shared" si="1"/>
        <v>54</v>
      </c>
      <c r="I52" s="12">
        <v>10</v>
      </c>
      <c r="J52" s="7">
        <v>5</v>
      </c>
      <c r="K52" s="12">
        <v>5</v>
      </c>
      <c r="L52" s="26">
        <v>5</v>
      </c>
      <c r="M52" s="12">
        <v>4</v>
      </c>
      <c r="N52" s="26"/>
      <c r="O52" s="25"/>
      <c r="P52" s="7">
        <v>5</v>
      </c>
      <c r="Q52" s="25"/>
      <c r="R52" s="26"/>
      <c r="S52" s="25">
        <v>5</v>
      </c>
      <c r="T52" s="26"/>
      <c r="U52" s="25"/>
      <c r="V52" s="7"/>
      <c r="W52" s="12">
        <v>5</v>
      </c>
      <c r="X52" s="26"/>
      <c r="Y52" s="25"/>
      <c r="Z52" s="26"/>
      <c r="AA52" s="25"/>
      <c r="AB52" s="7">
        <v>5</v>
      </c>
      <c r="AC52" s="25"/>
      <c r="AD52" s="26"/>
      <c r="AE52" s="25">
        <v>5</v>
      </c>
      <c r="AF52" s="27">
        <v>1.8</v>
      </c>
      <c r="AG52" s="23"/>
      <c r="AH52" s="82" t="s">
        <v>146</v>
      </c>
    </row>
    <row r="53" spans="1:34" ht="12">
      <c r="A53" s="4" t="s">
        <v>70</v>
      </c>
      <c r="B53" s="4" t="s">
        <v>73</v>
      </c>
      <c r="C53" s="40" t="s">
        <v>102</v>
      </c>
      <c r="D53" s="5" t="s">
        <v>38</v>
      </c>
      <c r="E53" s="5" t="s">
        <v>39</v>
      </c>
      <c r="F53" s="75"/>
      <c r="G53" s="77"/>
      <c r="H53" s="24">
        <f t="shared" si="1"/>
        <v>9</v>
      </c>
      <c r="I53" s="25"/>
      <c r="J53" s="7">
        <v>5</v>
      </c>
      <c r="K53" s="25"/>
      <c r="L53" s="26"/>
      <c r="M53" s="25"/>
      <c r="N53" s="26"/>
      <c r="O53" s="25"/>
      <c r="P53" s="26"/>
      <c r="Q53" s="25"/>
      <c r="R53" s="26"/>
      <c r="S53" s="25"/>
      <c r="T53" s="26"/>
      <c r="U53" s="25"/>
      <c r="V53" s="7">
        <v>4</v>
      </c>
      <c r="W53" s="25"/>
      <c r="X53" s="26"/>
      <c r="Y53" s="25"/>
      <c r="Z53" s="26"/>
      <c r="AA53" s="25"/>
      <c r="AB53" s="26"/>
      <c r="AC53" s="25"/>
      <c r="AD53" s="26"/>
      <c r="AE53" s="25"/>
      <c r="AF53" s="27">
        <v>1.8</v>
      </c>
      <c r="AG53" s="23"/>
      <c r="AH53" s="82"/>
    </row>
    <row r="54" spans="1:34" ht="12">
      <c r="A54" s="4" t="s">
        <v>70</v>
      </c>
      <c r="B54" s="4" t="s">
        <v>74</v>
      </c>
      <c r="C54" s="40" t="s">
        <v>102</v>
      </c>
      <c r="D54" s="5" t="s">
        <v>38</v>
      </c>
      <c r="E54" s="5" t="s">
        <v>43</v>
      </c>
      <c r="F54" s="53">
        <v>30</v>
      </c>
      <c r="G54" s="14">
        <f>F54-H54</f>
        <v>0</v>
      </c>
      <c r="H54" s="24">
        <f t="shared" si="1"/>
        <v>30</v>
      </c>
      <c r="I54" s="15">
        <v>10</v>
      </c>
      <c r="J54" s="8">
        <v>5</v>
      </c>
      <c r="K54" s="12">
        <v>5</v>
      </c>
      <c r="L54" s="7">
        <v>5</v>
      </c>
      <c r="M54" s="25"/>
      <c r="N54" s="26"/>
      <c r="O54" s="25"/>
      <c r="P54" s="26"/>
      <c r="Q54" s="25"/>
      <c r="R54" s="26"/>
      <c r="S54" s="25"/>
      <c r="T54" s="26"/>
      <c r="U54" s="25"/>
      <c r="V54" s="26"/>
      <c r="W54" s="25"/>
      <c r="X54" s="26"/>
      <c r="Y54" s="25"/>
      <c r="Z54" s="26"/>
      <c r="AA54" s="25"/>
      <c r="AB54" s="7">
        <v>5</v>
      </c>
      <c r="AC54" s="25"/>
      <c r="AD54" s="26"/>
      <c r="AE54" s="25"/>
      <c r="AF54" s="27">
        <v>1.9</v>
      </c>
      <c r="AG54" s="23"/>
      <c r="AH54" s="68"/>
    </row>
    <row r="55" spans="1:34" ht="12">
      <c r="A55" s="4" t="s">
        <v>70</v>
      </c>
      <c r="B55" s="4" t="s">
        <v>74</v>
      </c>
      <c r="C55" s="40" t="s">
        <v>102</v>
      </c>
      <c r="D55" s="5" t="s">
        <v>38</v>
      </c>
      <c r="E55" s="5" t="s">
        <v>39</v>
      </c>
      <c r="F55" s="53">
        <v>10</v>
      </c>
      <c r="G55" s="14">
        <f>F55-H55</f>
        <v>0</v>
      </c>
      <c r="H55" s="24">
        <f t="shared" si="1"/>
        <v>10</v>
      </c>
      <c r="I55" s="25"/>
      <c r="J55" s="26"/>
      <c r="K55" s="25"/>
      <c r="L55" s="26"/>
      <c r="M55" s="25"/>
      <c r="N55" s="26"/>
      <c r="O55" s="25"/>
      <c r="P55" s="26"/>
      <c r="Q55" s="25"/>
      <c r="R55" s="7">
        <v>5</v>
      </c>
      <c r="S55" s="25"/>
      <c r="T55" s="26"/>
      <c r="U55" s="25"/>
      <c r="V55" s="26"/>
      <c r="W55" s="12">
        <v>5</v>
      </c>
      <c r="X55" s="26"/>
      <c r="Y55" s="25"/>
      <c r="Z55" s="26"/>
      <c r="AA55" s="25"/>
      <c r="AB55" s="26"/>
      <c r="AC55" s="25"/>
      <c r="AD55" s="26"/>
      <c r="AE55" s="25"/>
      <c r="AF55" s="27">
        <v>1.9</v>
      </c>
      <c r="AG55" s="23"/>
      <c r="AH55" s="68"/>
    </row>
    <row r="56" spans="1:34" ht="12">
      <c r="A56" s="4" t="s">
        <v>70</v>
      </c>
      <c r="B56" s="65" t="s">
        <v>136</v>
      </c>
      <c r="C56" s="40" t="s">
        <v>102</v>
      </c>
      <c r="D56" s="5" t="s">
        <v>38</v>
      </c>
      <c r="E56" s="5" t="s">
        <v>43</v>
      </c>
      <c r="F56" s="74">
        <v>163</v>
      </c>
      <c r="G56" s="14">
        <v>118</v>
      </c>
      <c r="H56" s="24">
        <f t="shared" si="1"/>
        <v>0</v>
      </c>
      <c r="I56" s="25"/>
      <c r="J56" s="26"/>
      <c r="K56" s="25"/>
      <c r="L56" s="26"/>
      <c r="M56" s="25"/>
      <c r="N56" s="26"/>
      <c r="O56" s="25"/>
      <c r="P56" s="26"/>
      <c r="Q56" s="25"/>
      <c r="R56" s="26"/>
      <c r="S56" s="25"/>
      <c r="T56" s="26"/>
      <c r="U56" s="25"/>
      <c r="V56" s="26"/>
      <c r="W56" s="25"/>
      <c r="X56" s="26"/>
      <c r="Y56" s="25"/>
      <c r="Z56" s="26"/>
      <c r="AA56" s="25"/>
      <c r="AB56" s="26"/>
      <c r="AC56" s="25"/>
      <c r="AD56" s="26"/>
      <c r="AE56" s="25"/>
      <c r="AF56" s="27">
        <v>1.9</v>
      </c>
      <c r="AG56" s="23"/>
      <c r="AH56" s="68" t="s">
        <v>146</v>
      </c>
    </row>
    <row r="57" spans="1:34" ht="12">
      <c r="A57" s="4" t="s">
        <v>70</v>
      </c>
      <c r="B57" s="65" t="s">
        <v>137</v>
      </c>
      <c r="C57" s="40" t="s">
        <v>102</v>
      </c>
      <c r="D57" s="5" t="s">
        <v>38</v>
      </c>
      <c r="E57" s="5" t="s">
        <v>39</v>
      </c>
      <c r="F57" s="75"/>
      <c r="G57" s="14">
        <v>45</v>
      </c>
      <c r="H57" s="24">
        <f t="shared" si="1"/>
        <v>0</v>
      </c>
      <c r="I57" s="25"/>
      <c r="J57" s="26"/>
      <c r="K57" s="25"/>
      <c r="L57" s="26"/>
      <c r="M57" s="25"/>
      <c r="N57" s="26"/>
      <c r="O57" s="25"/>
      <c r="P57" s="26"/>
      <c r="Q57" s="25"/>
      <c r="R57" s="26"/>
      <c r="S57" s="25"/>
      <c r="T57" s="26"/>
      <c r="U57" s="25"/>
      <c r="V57" s="26"/>
      <c r="W57" s="25"/>
      <c r="X57" s="26"/>
      <c r="Y57" s="25"/>
      <c r="Z57" s="26"/>
      <c r="AA57" s="25"/>
      <c r="AB57" s="26"/>
      <c r="AC57" s="25"/>
      <c r="AD57" s="26"/>
      <c r="AE57" s="25"/>
      <c r="AF57" s="27">
        <v>1.9</v>
      </c>
      <c r="AG57" s="23"/>
      <c r="AH57" s="68" t="s">
        <v>147</v>
      </c>
    </row>
    <row r="58" spans="1:34" ht="12">
      <c r="A58" s="4" t="s">
        <v>70</v>
      </c>
      <c r="B58" s="4" t="s">
        <v>75</v>
      </c>
      <c r="C58" s="40" t="s">
        <v>102</v>
      </c>
      <c r="D58" s="5" t="s">
        <v>38</v>
      </c>
      <c r="E58" s="5" t="s">
        <v>43</v>
      </c>
      <c r="F58" s="53">
        <v>38</v>
      </c>
      <c r="G58" s="14">
        <f>F58-H58</f>
        <v>0</v>
      </c>
      <c r="H58" s="24">
        <f t="shared" si="1"/>
        <v>38</v>
      </c>
      <c r="I58" s="15">
        <v>10</v>
      </c>
      <c r="J58" s="8">
        <v>5</v>
      </c>
      <c r="K58" s="12">
        <v>5</v>
      </c>
      <c r="L58" s="7">
        <v>5</v>
      </c>
      <c r="M58" s="25"/>
      <c r="N58" s="26"/>
      <c r="O58" s="25"/>
      <c r="P58" s="26"/>
      <c r="Q58" s="25"/>
      <c r="R58" s="26"/>
      <c r="S58" s="25">
        <v>6</v>
      </c>
      <c r="T58" s="26">
        <v>2</v>
      </c>
      <c r="U58" s="25"/>
      <c r="V58" s="26">
        <v>5</v>
      </c>
      <c r="W58" s="25"/>
      <c r="X58" s="26"/>
      <c r="Y58" s="25"/>
      <c r="Z58" s="26"/>
      <c r="AA58" s="25"/>
      <c r="AB58" s="26"/>
      <c r="AC58" s="25"/>
      <c r="AD58" s="26"/>
      <c r="AE58" s="25"/>
      <c r="AF58" s="27">
        <v>1.9</v>
      </c>
      <c r="AG58" s="63" t="s">
        <v>131</v>
      </c>
      <c r="AH58" s="68"/>
    </row>
    <row r="59" spans="1:34" ht="12">
      <c r="A59" s="4" t="s">
        <v>70</v>
      </c>
      <c r="B59" s="4" t="s">
        <v>75</v>
      </c>
      <c r="C59" s="40" t="s">
        <v>102</v>
      </c>
      <c r="D59" s="5" t="s">
        <v>38</v>
      </c>
      <c r="E59" s="5" t="s">
        <v>39</v>
      </c>
      <c r="F59" s="53">
        <v>10</v>
      </c>
      <c r="G59" s="14">
        <f>F59-H59</f>
        <v>0</v>
      </c>
      <c r="H59" s="24">
        <f t="shared" si="1"/>
        <v>10</v>
      </c>
      <c r="I59" s="25"/>
      <c r="J59" s="8">
        <v>5</v>
      </c>
      <c r="K59" s="25"/>
      <c r="L59" s="7">
        <v>5</v>
      </c>
      <c r="M59" s="25"/>
      <c r="N59" s="26"/>
      <c r="O59" s="25"/>
      <c r="P59" s="26"/>
      <c r="Q59" s="25"/>
      <c r="R59" s="26"/>
      <c r="S59" s="25"/>
      <c r="T59" s="26"/>
      <c r="U59" s="25"/>
      <c r="V59" s="26"/>
      <c r="W59" s="25"/>
      <c r="X59" s="26"/>
      <c r="Y59" s="25"/>
      <c r="Z59" s="26"/>
      <c r="AA59" s="25"/>
      <c r="AB59" s="26"/>
      <c r="AC59" s="25"/>
      <c r="AD59" s="26"/>
      <c r="AE59" s="25"/>
      <c r="AF59" s="27">
        <v>1.9</v>
      </c>
      <c r="AG59" s="23"/>
      <c r="AH59" s="68"/>
    </row>
    <row r="60" spans="1:34" ht="12">
      <c r="A60" s="4" t="s">
        <v>76</v>
      </c>
      <c r="B60" s="4" t="s">
        <v>77</v>
      </c>
      <c r="C60" s="40" t="s">
        <v>102</v>
      </c>
      <c r="D60" s="5" t="s">
        <v>38</v>
      </c>
      <c r="E60" s="5" t="s">
        <v>43</v>
      </c>
      <c r="F60" s="74">
        <v>250</v>
      </c>
      <c r="G60" s="76">
        <f>F60-(H60+H61)</f>
        <v>144</v>
      </c>
      <c r="H60" s="24">
        <f t="shared" si="1"/>
        <v>48</v>
      </c>
      <c r="I60" s="12">
        <v>10</v>
      </c>
      <c r="J60" s="7">
        <v>5</v>
      </c>
      <c r="K60" s="12">
        <v>5</v>
      </c>
      <c r="L60" s="7">
        <v>5</v>
      </c>
      <c r="M60" s="12">
        <v>5</v>
      </c>
      <c r="N60" s="26"/>
      <c r="O60" s="25"/>
      <c r="P60" s="26"/>
      <c r="Q60" s="25"/>
      <c r="R60" s="26"/>
      <c r="S60" s="25">
        <v>5</v>
      </c>
      <c r="T60" s="26"/>
      <c r="U60" s="25"/>
      <c r="V60" s="26"/>
      <c r="W60" s="25"/>
      <c r="X60" s="26">
        <v>5</v>
      </c>
      <c r="Y60" s="25"/>
      <c r="Z60" s="26"/>
      <c r="AA60" s="25"/>
      <c r="AB60" s="26"/>
      <c r="AC60" s="12">
        <v>3</v>
      </c>
      <c r="AD60" s="26"/>
      <c r="AE60" s="12">
        <v>5</v>
      </c>
      <c r="AF60" s="27">
        <v>1.8</v>
      </c>
      <c r="AG60" s="23"/>
      <c r="AH60" s="82" t="s">
        <v>151</v>
      </c>
    </row>
    <row r="61" spans="1:34" ht="12">
      <c r="A61" s="4" t="s">
        <v>76</v>
      </c>
      <c r="B61" s="4" t="s">
        <v>77</v>
      </c>
      <c r="C61" s="40" t="s">
        <v>102</v>
      </c>
      <c r="D61" s="5" t="s">
        <v>38</v>
      </c>
      <c r="E61" s="5" t="s">
        <v>39</v>
      </c>
      <c r="F61" s="75"/>
      <c r="G61" s="77"/>
      <c r="H61" s="24">
        <f t="shared" si="1"/>
        <v>58</v>
      </c>
      <c r="I61" s="12">
        <v>10</v>
      </c>
      <c r="J61" s="7">
        <v>10</v>
      </c>
      <c r="K61" s="12">
        <v>5</v>
      </c>
      <c r="L61" s="26"/>
      <c r="M61" s="25"/>
      <c r="N61" s="7">
        <v>5</v>
      </c>
      <c r="O61" s="25"/>
      <c r="P61" s="26"/>
      <c r="Q61" s="25">
        <v>5</v>
      </c>
      <c r="R61" s="26"/>
      <c r="S61" s="25"/>
      <c r="T61" s="26">
        <v>5</v>
      </c>
      <c r="U61" s="12">
        <v>6</v>
      </c>
      <c r="V61" s="7">
        <v>4</v>
      </c>
      <c r="W61" s="25"/>
      <c r="X61" s="26"/>
      <c r="Y61" s="12">
        <v>3</v>
      </c>
      <c r="Z61" s="26"/>
      <c r="AA61" s="25"/>
      <c r="AB61" s="7">
        <v>5</v>
      </c>
      <c r="AC61" s="25"/>
      <c r="AD61" s="26"/>
      <c r="AE61" s="25"/>
      <c r="AF61" s="27">
        <v>1.8</v>
      </c>
      <c r="AG61" s="23" t="s">
        <v>128</v>
      </c>
      <c r="AH61" s="82"/>
    </row>
    <row r="62" spans="1:34" ht="12">
      <c r="A62" s="4" t="s">
        <v>76</v>
      </c>
      <c r="B62" s="4" t="s">
        <v>78</v>
      </c>
      <c r="C62" s="40" t="s">
        <v>102</v>
      </c>
      <c r="D62" s="5" t="s">
        <v>38</v>
      </c>
      <c r="E62" s="5" t="s">
        <v>43</v>
      </c>
      <c r="F62" s="74">
        <v>144</v>
      </c>
      <c r="G62" s="76">
        <f>F62-(H62+H63)</f>
        <v>59</v>
      </c>
      <c r="H62" s="24">
        <f t="shared" si="1"/>
        <v>42</v>
      </c>
      <c r="I62" s="15">
        <v>10</v>
      </c>
      <c r="J62" s="8">
        <v>5</v>
      </c>
      <c r="K62" s="12">
        <v>5</v>
      </c>
      <c r="L62" s="7"/>
      <c r="M62" s="25"/>
      <c r="N62" s="7">
        <v>5</v>
      </c>
      <c r="O62" s="12">
        <v>5</v>
      </c>
      <c r="P62" s="26"/>
      <c r="Q62" s="25"/>
      <c r="R62" s="7">
        <v>7</v>
      </c>
      <c r="S62" s="25"/>
      <c r="T62" s="26">
        <v>5</v>
      </c>
      <c r="U62" s="12"/>
      <c r="V62" s="26"/>
      <c r="W62" s="25"/>
      <c r="X62" s="26"/>
      <c r="Y62" s="25"/>
      <c r="Z62" s="26"/>
      <c r="AA62" s="25"/>
      <c r="AB62" s="26"/>
      <c r="AC62" s="25"/>
      <c r="AD62" s="26"/>
      <c r="AE62" s="25"/>
      <c r="AF62" s="27">
        <v>1.8</v>
      </c>
      <c r="AG62" s="23"/>
      <c r="AH62" s="82" t="s">
        <v>145</v>
      </c>
    </row>
    <row r="63" spans="1:34" ht="12">
      <c r="A63" s="4" t="s">
        <v>76</v>
      </c>
      <c r="B63" s="4" t="s">
        <v>78</v>
      </c>
      <c r="C63" s="40" t="s">
        <v>102</v>
      </c>
      <c r="D63" s="5" t="s">
        <v>38</v>
      </c>
      <c r="E63" s="5" t="s">
        <v>39</v>
      </c>
      <c r="F63" s="75"/>
      <c r="G63" s="77"/>
      <c r="H63" s="24">
        <f t="shared" si="1"/>
        <v>43</v>
      </c>
      <c r="I63" s="13">
        <v>10</v>
      </c>
      <c r="J63" s="8">
        <v>5</v>
      </c>
      <c r="K63" s="12">
        <v>5</v>
      </c>
      <c r="L63" s="26"/>
      <c r="M63" s="25"/>
      <c r="N63" s="7">
        <v>5</v>
      </c>
      <c r="O63" s="12"/>
      <c r="P63" s="26"/>
      <c r="Q63" s="25"/>
      <c r="R63" s="7"/>
      <c r="S63" s="25">
        <v>5</v>
      </c>
      <c r="T63" s="62">
        <v>2</v>
      </c>
      <c r="U63" s="25"/>
      <c r="V63" s="26"/>
      <c r="W63" s="12">
        <v>5</v>
      </c>
      <c r="X63" s="26"/>
      <c r="Y63" s="12"/>
      <c r="Z63" s="26"/>
      <c r="AA63" s="25"/>
      <c r="AB63" s="26"/>
      <c r="AC63" s="12">
        <v>3</v>
      </c>
      <c r="AD63" s="7">
        <v>3</v>
      </c>
      <c r="AE63" s="12"/>
      <c r="AF63" s="27">
        <v>1.8</v>
      </c>
      <c r="AG63" s="23"/>
      <c r="AH63" s="82"/>
    </row>
    <row r="64" spans="1:34" ht="12">
      <c r="A64" s="4" t="s">
        <v>76</v>
      </c>
      <c r="B64" s="4" t="s">
        <v>79</v>
      </c>
      <c r="C64" s="40" t="s">
        <v>102</v>
      </c>
      <c r="D64" s="5" t="s">
        <v>38</v>
      </c>
      <c r="E64" s="5" t="s">
        <v>43</v>
      </c>
      <c r="F64" s="74">
        <v>80</v>
      </c>
      <c r="G64" s="76">
        <f>F64-(H64+H65)</f>
        <v>42</v>
      </c>
      <c r="H64" s="24">
        <f t="shared" si="1"/>
        <v>23</v>
      </c>
      <c r="I64" s="15">
        <v>10</v>
      </c>
      <c r="J64" s="26"/>
      <c r="K64" s="25"/>
      <c r="L64" s="26"/>
      <c r="M64" s="25"/>
      <c r="N64" s="7">
        <v>5</v>
      </c>
      <c r="O64" s="25"/>
      <c r="P64" s="26"/>
      <c r="Q64" s="12">
        <v>5</v>
      </c>
      <c r="R64" s="26"/>
      <c r="S64" s="25"/>
      <c r="T64" s="26"/>
      <c r="U64" s="25"/>
      <c r="V64" s="26"/>
      <c r="W64" s="25"/>
      <c r="X64" s="26"/>
      <c r="Y64" s="12">
        <v>3</v>
      </c>
      <c r="Z64" s="26"/>
      <c r="AA64" s="25"/>
      <c r="AB64" s="26"/>
      <c r="AC64" s="25"/>
      <c r="AD64" s="26"/>
      <c r="AE64" s="25"/>
      <c r="AF64" s="27">
        <v>1.7</v>
      </c>
      <c r="AG64" s="23"/>
      <c r="AH64" s="82" t="s">
        <v>145</v>
      </c>
    </row>
    <row r="65" spans="1:34" ht="12">
      <c r="A65" s="4" t="s">
        <v>76</v>
      </c>
      <c r="B65" s="4" t="s">
        <v>79</v>
      </c>
      <c r="C65" s="40" t="s">
        <v>102</v>
      </c>
      <c r="D65" s="5" t="s">
        <v>38</v>
      </c>
      <c r="E65" s="5" t="s">
        <v>39</v>
      </c>
      <c r="F65" s="75"/>
      <c r="G65" s="77"/>
      <c r="H65" s="24">
        <f t="shared" si="1"/>
        <v>15</v>
      </c>
      <c r="I65" s="13">
        <v>5</v>
      </c>
      <c r="J65" s="8">
        <v>5</v>
      </c>
      <c r="K65" s="25"/>
      <c r="L65" s="26"/>
      <c r="M65" s="25"/>
      <c r="N65" s="7"/>
      <c r="O65" s="25"/>
      <c r="P65" s="26"/>
      <c r="Q65" s="25"/>
      <c r="R65" s="26"/>
      <c r="S65" s="25">
        <v>5</v>
      </c>
      <c r="T65" s="26"/>
      <c r="U65" s="25"/>
      <c r="V65" s="26"/>
      <c r="W65" s="25"/>
      <c r="X65" s="26"/>
      <c r="Y65" s="25"/>
      <c r="Z65" s="26"/>
      <c r="AA65" s="25"/>
      <c r="AB65" s="26"/>
      <c r="AC65" s="25"/>
      <c r="AD65" s="26"/>
      <c r="AE65" s="25"/>
      <c r="AF65" s="27">
        <v>1.7</v>
      </c>
      <c r="AG65" s="23"/>
      <c r="AH65" s="82"/>
    </row>
    <row r="66" spans="1:34" ht="12">
      <c r="A66" s="4" t="s">
        <v>76</v>
      </c>
      <c r="B66" s="4" t="s">
        <v>80</v>
      </c>
      <c r="C66" s="40" t="s">
        <v>102</v>
      </c>
      <c r="D66" s="5" t="s">
        <v>38</v>
      </c>
      <c r="E66" s="5" t="s">
        <v>43</v>
      </c>
      <c r="F66" s="74">
        <v>165</v>
      </c>
      <c r="G66" s="76">
        <f>F66-(H66+H67)</f>
        <v>75</v>
      </c>
      <c r="H66" s="24">
        <f t="shared" si="1"/>
        <v>53</v>
      </c>
      <c r="I66" s="12">
        <v>10</v>
      </c>
      <c r="J66" s="7">
        <v>5</v>
      </c>
      <c r="K66" s="12">
        <v>5</v>
      </c>
      <c r="L66" s="26"/>
      <c r="M66" s="12">
        <v>5</v>
      </c>
      <c r="N66" s="26"/>
      <c r="O66" s="25"/>
      <c r="P66" s="7">
        <v>5</v>
      </c>
      <c r="Q66" s="12">
        <v>5</v>
      </c>
      <c r="R66" s="26"/>
      <c r="S66" s="25">
        <v>5</v>
      </c>
      <c r="T66" s="26">
        <v>4</v>
      </c>
      <c r="U66" s="25"/>
      <c r="V66" s="7">
        <v>4</v>
      </c>
      <c r="W66" s="25"/>
      <c r="X66" s="7">
        <v>5</v>
      </c>
      <c r="Y66" s="25"/>
      <c r="Z66" s="26"/>
      <c r="AA66" s="25"/>
      <c r="AB66" s="26"/>
      <c r="AC66" s="25"/>
      <c r="AD66" s="26"/>
      <c r="AE66" s="25"/>
      <c r="AF66" s="27">
        <v>1.8</v>
      </c>
      <c r="AG66" s="63" t="s">
        <v>132</v>
      </c>
      <c r="AH66" s="82" t="s">
        <v>145</v>
      </c>
    </row>
    <row r="67" spans="1:34" ht="12">
      <c r="A67" s="4" t="s">
        <v>76</v>
      </c>
      <c r="B67" s="4" t="s">
        <v>80</v>
      </c>
      <c r="C67" s="40" t="s">
        <v>102</v>
      </c>
      <c r="D67" s="5" t="s">
        <v>38</v>
      </c>
      <c r="E67" s="5" t="s">
        <v>39</v>
      </c>
      <c r="F67" s="75"/>
      <c r="G67" s="77"/>
      <c r="H67" s="24">
        <f t="shared" si="1"/>
        <v>37</v>
      </c>
      <c r="I67" s="12">
        <v>10</v>
      </c>
      <c r="J67" s="7">
        <v>5</v>
      </c>
      <c r="K67" s="12">
        <v>5</v>
      </c>
      <c r="L67" s="7">
        <v>5</v>
      </c>
      <c r="M67" s="25"/>
      <c r="N67" s="26"/>
      <c r="O67" s="25"/>
      <c r="P67" s="26"/>
      <c r="Q67" s="25"/>
      <c r="R67" s="26"/>
      <c r="S67" s="25"/>
      <c r="T67" s="26">
        <v>2</v>
      </c>
      <c r="U67" s="25"/>
      <c r="V67" s="26"/>
      <c r="W67" s="25"/>
      <c r="X67" s="26">
        <v>5</v>
      </c>
      <c r="Y67" s="25"/>
      <c r="Z67" s="26"/>
      <c r="AA67" s="25"/>
      <c r="AB67" s="26"/>
      <c r="AC67" s="12">
        <v>5</v>
      </c>
      <c r="AD67" s="26"/>
      <c r="AE67" s="12"/>
      <c r="AF67" s="27">
        <v>1.8</v>
      </c>
      <c r="AG67" s="63" t="s">
        <v>131</v>
      </c>
      <c r="AH67" s="82"/>
    </row>
    <row r="68" spans="1:34" ht="12">
      <c r="A68" s="4" t="s">
        <v>81</v>
      </c>
      <c r="B68" s="4" t="s">
        <v>82</v>
      </c>
      <c r="C68" s="40" t="s">
        <v>102</v>
      </c>
      <c r="D68" s="5" t="s">
        <v>38</v>
      </c>
      <c r="E68" s="5" t="s">
        <v>39</v>
      </c>
      <c r="F68" s="56">
        <v>55</v>
      </c>
      <c r="G68" s="14">
        <f>F68-H68</f>
        <v>28</v>
      </c>
      <c r="H68" s="24">
        <f t="shared" si="1"/>
        <v>27</v>
      </c>
      <c r="I68" s="12">
        <v>5</v>
      </c>
      <c r="J68" s="26"/>
      <c r="K68" s="12">
        <v>5</v>
      </c>
      <c r="L68" s="7">
        <v>5</v>
      </c>
      <c r="M68" s="12"/>
      <c r="N68" s="7"/>
      <c r="O68" s="25"/>
      <c r="P68" s="26"/>
      <c r="Q68" s="25">
        <v>5</v>
      </c>
      <c r="R68" s="26"/>
      <c r="S68" s="25"/>
      <c r="T68" s="26"/>
      <c r="U68" s="25"/>
      <c r="V68" s="26"/>
      <c r="W68" s="25"/>
      <c r="X68" s="26"/>
      <c r="Y68" s="25"/>
      <c r="Z68" s="26"/>
      <c r="AA68" s="25"/>
      <c r="AB68" s="7">
        <v>5</v>
      </c>
      <c r="AC68" s="25"/>
      <c r="AD68" s="7">
        <v>2</v>
      </c>
      <c r="AE68" s="25"/>
      <c r="AF68" s="27">
        <v>1.9</v>
      </c>
      <c r="AG68" s="23"/>
      <c r="AH68" s="67" t="s">
        <v>152</v>
      </c>
    </row>
    <row r="69" spans="1:34" ht="12">
      <c r="A69" s="4" t="s">
        <v>81</v>
      </c>
      <c r="B69" s="4" t="s">
        <v>83</v>
      </c>
      <c r="C69" s="40" t="s">
        <v>102</v>
      </c>
      <c r="D69" s="5" t="s">
        <v>38</v>
      </c>
      <c r="E69" s="5" t="s">
        <v>39</v>
      </c>
      <c r="F69" s="56">
        <v>59</v>
      </c>
      <c r="G69" s="14">
        <f aca="true" t="shared" si="4" ref="G69:G99">F69-H69</f>
        <v>24</v>
      </c>
      <c r="H69" s="24">
        <f t="shared" si="1"/>
        <v>35</v>
      </c>
      <c r="I69" s="13">
        <v>15</v>
      </c>
      <c r="J69" s="7"/>
      <c r="K69" s="12">
        <v>5</v>
      </c>
      <c r="L69" s="7">
        <v>5</v>
      </c>
      <c r="M69" s="12"/>
      <c r="N69" s="7"/>
      <c r="O69" s="25"/>
      <c r="P69" s="26"/>
      <c r="Q69" s="12">
        <v>5</v>
      </c>
      <c r="R69" s="26"/>
      <c r="S69" s="25"/>
      <c r="T69" s="26"/>
      <c r="U69" s="25"/>
      <c r="V69" s="26"/>
      <c r="W69" s="12">
        <v>5</v>
      </c>
      <c r="X69" s="26"/>
      <c r="Y69" s="25"/>
      <c r="Z69" s="26"/>
      <c r="AA69" s="25"/>
      <c r="AB69" s="26"/>
      <c r="AC69" s="25"/>
      <c r="AD69" s="26"/>
      <c r="AE69" s="25"/>
      <c r="AF69" s="27">
        <v>2.3</v>
      </c>
      <c r="AG69" s="23"/>
      <c r="AH69" s="67" t="s">
        <v>151</v>
      </c>
    </row>
    <row r="70" spans="1:34" ht="12">
      <c r="A70" s="4" t="s">
        <v>81</v>
      </c>
      <c r="B70" s="4" t="s">
        <v>84</v>
      </c>
      <c r="C70" s="40" t="s">
        <v>103</v>
      </c>
      <c r="D70" s="5" t="s">
        <v>38</v>
      </c>
      <c r="E70" s="5" t="s">
        <v>85</v>
      </c>
      <c r="F70" s="71">
        <v>49</v>
      </c>
      <c r="G70" s="76">
        <f>F70-(H70+H71)</f>
        <v>33</v>
      </c>
      <c r="H70" s="24">
        <f t="shared" si="1"/>
        <v>14</v>
      </c>
      <c r="I70" s="25"/>
      <c r="J70" s="26"/>
      <c r="K70" s="12">
        <v>6</v>
      </c>
      <c r="L70" s="7"/>
      <c r="M70" s="12">
        <v>5</v>
      </c>
      <c r="N70" s="7">
        <v>3</v>
      </c>
      <c r="O70" s="25"/>
      <c r="P70" s="26"/>
      <c r="Q70" s="25"/>
      <c r="R70" s="7"/>
      <c r="S70" s="25"/>
      <c r="T70" s="26"/>
      <c r="U70" s="25"/>
      <c r="V70" s="26"/>
      <c r="W70" s="25"/>
      <c r="X70" s="26"/>
      <c r="Y70" s="25"/>
      <c r="Z70" s="7"/>
      <c r="AA70" s="25"/>
      <c r="AB70" s="26"/>
      <c r="AC70" s="25"/>
      <c r="AD70" s="26"/>
      <c r="AE70" s="25"/>
      <c r="AF70" s="27">
        <v>2.3</v>
      </c>
      <c r="AG70" s="23"/>
      <c r="AH70" s="82" t="s">
        <v>153</v>
      </c>
    </row>
    <row r="71" spans="1:34" ht="12">
      <c r="A71" s="4" t="s">
        <v>81</v>
      </c>
      <c r="B71" s="4" t="s">
        <v>84</v>
      </c>
      <c r="C71" s="40" t="s">
        <v>103</v>
      </c>
      <c r="D71" s="5" t="s">
        <v>38</v>
      </c>
      <c r="E71" s="5" t="s">
        <v>86</v>
      </c>
      <c r="F71" s="72"/>
      <c r="G71" s="77"/>
      <c r="H71" s="24">
        <f t="shared" si="1"/>
        <v>2</v>
      </c>
      <c r="I71" s="25"/>
      <c r="J71" s="26"/>
      <c r="K71" s="25"/>
      <c r="L71" s="7"/>
      <c r="M71" s="12"/>
      <c r="N71" s="7">
        <v>2</v>
      </c>
      <c r="O71" s="25"/>
      <c r="P71" s="26"/>
      <c r="Q71" s="25"/>
      <c r="R71" s="7"/>
      <c r="S71" s="25"/>
      <c r="T71" s="26"/>
      <c r="U71" s="25"/>
      <c r="V71" s="26"/>
      <c r="W71" s="25"/>
      <c r="X71" s="26"/>
      <c r="Y71" s="25"/>
      <c r="Z71" s="26"/>
      <c r="AA71" s="25"/>
      <c r="AB71" s="26"/>
      <c r="AC71" s="25"/>
      <c r="AD71" s="26"/>
      <c r="AE71" s="25"/>
      <c r="AF71" s="27">
        <v>2.3</v>
      </c>
      <c r="AG71" s="23"/>
      <c r="AH71" s="82"/>
    </row>
    <row r="72" spans="1:34" ht="12">
      <c r="A72" s="4" t="s">
        <v>81</v>
      </c>
      <c r="B72" s="4" t="s">
        <v>87</v>
      </c>
      <c r="C72" s="40" t="s">
        <v>103</v>
      </c>
      <c r="D72" s="5" t="s">
        <v>38</v>
      </c>
      <c r="E72" s="5" t="s">
        <v>85</v>
      </c>
      <c r="F72" s="74">
        <v>39</v>
      </c>
      <c r="G72" s="76">
        <f>F72-(H72+H73)</f>
        <v>23</v>
      </c>
      <c r="H72" s="24">
        <f t="shared" si="1"/>
        <v>14</v>
      </c>
      <c r="I72" s="25"/>
      <c r="J72" s="26"/>
      <c r="K72" s="12">
        <v>5</v>
      </c>
      <c r="L72" s="7"/>
      <c r="M72" s="12">
        <v>4</v>
      </c>
      <c r="N72" s="7">
        <v>3</v>
      </c>
      <c r="O72" s="25"/>
      <c r="P72" s="26"/>
      <c r="Q72" s="25"/>
      <c r="R72" s="7"/>
      <c r="S72" s="25"/>
      <c r="T72" s="26"/>
      <c r="U72" s="25"/>
      <c r="V72" s="26"/>
      <c r="W72" s="25"/>
      <c r="X72" s="26"/>
      <c r="Y72" s="25"/>
      <c r="Z72" s="26"/>
      <c r="AA72" s="12">
        <v>2</v>
      </c>
      <c r="AB72" s="26"/>
      <c r="AC72" s="25"/>
      <c r="AD72" s="26"/>
      <c r="AE72" s="25"/>
      <c r="AF72" s="27">
        <v>2.3</v>
      </c>
      <c r="AG72" s="23"/>
      <c r="AH72" s="82" t="s">
        <v>153</v>
      </c>
    </row>
    <row r="73" spans="1:34" ht="12">
      <c r="A73" s="4" t="s">
        <v>81</v>
      </c>
      <c r="B73" s="4" t="s">
        <v>87</v>
      </c>
      <c r="C73" s="40" t="s">
        <v>103</v>
      </c>
      <c r="D73" s="5" t="s">
        <v>38</v>
      </c>
      <c r="E73" s="5" t="s">
        <v>86</v>
      </c>
      <c r="F73" s="75"/>
      <c r="G73" s="77"/>
      <c r="H73" s="24">
        <f t="shared" si="1"/>
        <v>2</v>
      </c>
      <c r="I73" s="25"/>
      <c r="J73" s="26"/>
      <c r="K73" s="25"/>
      <c r="L73" s="7"/>
      <c r="M73" s="12"/>
      <c r="N73" s="7">
        <v>2</v>
      </c>
      <c r="O73" s="25"/>
      <c r="P73" s="26"/>
      <c r="Q73" s="25"/>
      <c r="R73" s="7"/>
      <c r="S73" s="25"/>
      <c r="T73" s="26"/>
      <c r="U73" s="25"/>
      <c r="V73" s="26"/>
      <c r="W73" s="25"/>
      <c r="X73" s="26"/>
      <c r="Y73" s="25"/>
      <c r="Z73" s="26"/>
      <c r="AA73" s="25"/>
      <c r="AB73" s="26"/>
      <c r="AC73" s="25"/>
      <c r="AD73" s="26"/>
      <c r="AE73" s="25"/>
      <c r="AF73" s="27">
        <v>2.3</v>
      </c>
      <c r="AG73" s="23"/>
      <c r="AH73" s="82"/>
    </row>
    <row r="74" spans="1:34" ht="12">
      <c r="A74" s="4" t="s">
        <v>81</v>
      </c>
      <c r="B74" s="4" t="s">
        <v>88</v>
      </c>
      <c r="C74" s="40" t="s">
        <v>103</v>
      </c>
      <c r="D74" s="5" t="s">
        <v>38</v>
      </c>
      <c r="E74" s="5" t="s">
        <v>85</v>
      </c>
      <c r="F74" s="71">
        <v>79</v>
      </c>
      <c r="G74" s="76">
        <f>F74-(H74+H75)</f>
        <v>57</v>
      </c>
      <c r="H74" s="24">
        <f t="shared" si="1"/>
        <v>20</v>
      </c>
      <c r="I74" s="25"/>
      <c r="J74" s="26"/>
      <c r="K74" s="12">
        <v>6</v>
      </c>
      <c r="L74" s="7"/>
      <c r="M74" s="12">
        <v>5</v>
      </c>
      <c r="N74" s="7">
        <v>3</v>
      </c>
      <c r="O74" s="25"/>
      <c r="P74" s="26"/>
      <c r="Q74" s="25"/>
      <c r="R74" s="7"/>
      <c r="S74" s="25"/>
      <c r="T74" s="26"/>
      <c r="U74" s="25"/>
      <c r="V74" s="26"/>
      <c r="W74" s="25"/>
      <c r="X74" s="26"/>
      <c r="Y74" s="25"/>
      <c r="Z74" s="26"/>
      <c r="AA74" s="12">
        <v>6</v>
      </c>
      <c r="AB74" s="26"/>
      <c r="AC74" s="25"/>
      <c r="AD74" s="26"/>
      <c r="AE74" s="25"/>
      <c r="AF74" s="27">
        <v>2.3</v>
      </c>
      <c r="AG74" s="23"/>
      <c r="AH74" s="82" t="s">
        <v>153</v>
      </c>
    </row>
    <row r="75" spans="1:34" ht="12">
      <c r="A75" s="4" t="s">
        <v>81</v>
      </c>
      <c r="B75" s="4" t="s">
        <v>88</v>
      </c>
      <c r="C75" s="40" t="s">
        <v>103</v>
      </c>
      <c r="D75" s="5" t="s">
        <v>38</v>
      </c>
      <c r="E75" s="5" t="s">
        <v>86</v>
      </c>
      <c r="F75" s="72"/>
      <c r="G75" s="77"/>
      <c r="H75" s="24">
        <f t="shared" si="1"/>
        <v>2</v>
      </c>
      <c r="I75" s="25"/>
      <c r="J75" s="26"/>
      <c r="K75" s="25"/>
      <c r="L75" s="7"/>
      <c r="M75" s="12"/>
      <c r="N75" s="7">
        <v>2</v>
      </c>
      <c r="O75" s="25"/>
      <c r="P75" s="26"/>
      <c r="Q75" s="25"/>
      <c r="R75" s="7"/>
      <c r="S75" s="25"/>
      <c r="T75" s="26"/>
      <c r="U75" s="25"/>
      <c r="V75" s="26"/>
      <c r="W75" s="25"/>
      <c r="X75" s="26"/>
      <c r="Y75" s="25"/>
      <c r="Z75" s="26"/>
      <c r="AA75" s="25"/>
      <c r="AB75" s="26"/>
      <c r="AC75" s="25"/>
      <c r="AD75" s="26"/>
      <c r="AE75" s="25"/>
      <c r="AF75" s="27">
        <v>2.3</v>
      </c>
      <c r="AG75" s="23"/>
      <c r="AH75" s="82"/>
    </row>
    <row r="76" spans="1:34" ht="12">
      <c r="A76" s="4" t="s">
        <v>81</v>
      </c>
      <c r="B76" s="4" t="s">
        <v>89</v>
      </c>
      <c r="C76" s="40" t="s">
        <v>103</v>
      </c>
      <c r="D76" s="5" t="s">
        <v>38</v>
      </c>
      <c r="E76" s="5" t="s">
        <v>85</v>
      </c>
      <c r="F76" s="71">
        <v>89</v>
      </c>
      <c r="G76" s="76">
        <f>F76-(H76+H77)</f>
        <v>67</v>
      </c>
      <c r="H76" s="24">
        <f t="shared" si="1"/>
        <v>20</v>
      </c>
      <c r="I76" s="25"/>
      <c r="J76" s="26"/>
      <c r="K76" s="12">
        <v>6</v>
      </c>
      <c r="L76" s="7"/>
      <c r="M76" s="12">
        <v>5</v>
      </c>
      <c r="N76" s="7">
        <v>3</v>
      </c>
      <c r="O76" s="25"/>
      <c r="P76" s="26"/>
      <c r="Q76" s="25"/>
      <c r="R76" s="7"/>
      <c r="S76" s="25"/>
      <c r="T76" s="26"/>
      <c r="U76" s="25"/>
      <c r="V76" s="26"/>
      <c r="W76" s="25"/>
      <c r="X76" s="26"/>
      <c r="Y76" s="25"/>
      <c r="Z76" s="26"/>
      <c r="AA76" s="12">
        <v>6</v>
      </c>
      <c r="AB76" s="26"/>
      <c r="AC76" s="25"/>
      <c r="AD76" s="26"/>
      <c r="AE76" s="25"/>
      <c r="AF76" s="27">
        <v>2.3</v>
      </c>
      <c r="AG76" s="23"/>
      <c r="AH76" s="82" t="s">
        <v>153</v>
      </c>
    </row>
    <row r="77" spans="1:34" ht="12">
      <c r="A77" s="4" t="s">
        <v>81</v>
      </c>
      <c r="B77" s="4" t="s">
        <v>89</v>
      </c>
      <c r="C77" s="40" t="s">
        <v>103</v>
      </c>
      <c r="D77" s="5" t="s">
        <v>38</v>
      </c>
      <c r="E77" s="5" t="s">
        <v>86</v>
      </c>
      <c r="F77" s="72"/>
      <c r="G77" s="77"/>
      <c r="H77" s="24">
        <f aca="true" t="shared" si="5" ref="H77:H82">SUM(I77:AE77)</f>
        <v>2</v>
      </c>
      <c r="I77" s="25"/>
      <c r="J77" s="26"/>
      <c r="K77" s="25"/>
      <c r="L77" s="7"/>
      <c r="M77" s="12"/>
      <c r="N77" s="7">
        <v>2</v>
      </c>
      <c r="O77" s="25"/>
      <c r="P77" s="26"/>
      <c r="Q77" s="25"/>
      <c r="R77" s="7"/>
      <c r="S77" s="25"/>
      <c r="T77" s="26"/>
      <c r="U77" s="25"/>
      <c r="V77" s="26"/>
      <c r="W77" s="25"/>
      <c r="X77" s="26"/>
      <c r="Y77" s="25"/>
      <c r="Z77" s="26"/>
      <c r="AA77" s="25"/>
      <c r="AB77" s="26"/>
      <c r="AC77" s="25"/>
      <c r="AD77" s="26"/>
      <c r="AE77" s="25"/>
      <c r="AF77" s="27">
        <v>2.3</v>
      </c>
      <c r="AG77" s="23"/>
      <c r="AH77" s="82"/>
    </row>
    <row r="78" spans="1:33" ht="12">
      <c r="A78" s="73" t="s">
        <v>90</v>
      </c>
      <c r="B78" s="73"/>
      <c r="C78" s="37"/>
      <c r="D78" s="5" t="s">
        <v>38</v>
      </c>
      <c r="E78" s="5" t="s">
        <v>91</v>
      </c>
      <c r="F78" s="56">
        <f>SUM(F5:F77)</f>
        <v>4443</v>
      </c>
      <c r="G78" s="14">
        <f t="shared" si="4"/>
        <v>2406</v>
      </c>
      <c r="H78" s="24">
        <f t="shared" si="5"/>
        <v>2037</v>
      </c>
      <c r="I78" s="14">
        <f aca="true" t="shared" si="6" ref="I78:AE78">SUM(I5:I77)</f>
        <v>400</v>
      </c>
      <c r="J78" s="9">
        <f t="shared" si="6"/>
        <v>300</v>
      </c>
      <c r="K78" s="14">
        <f t="shared" si="6"/>
        <v>200</v>
      </c>
      <c r="L78" s="9">
        <f t="shared" si="6"/>
        <v>160</v>
      </c>
      <c r="M78" s="14">
        <f t="shared" si="6"/>
        <v>60</v>
      </c>
      <c r="N78" s="9">
        <f t="shared" si="6"/>
        <v>120</v>
      </c>
      <c r="O78" s="14">
        <f t="shared" si="6"/>
        <v>61</v>
      </c>
      <c r="P78" s="9">
        <f t="shared" si="6"/>
        <v>45</v>
      </c>
      <c r="Q78" s="14">
        <f t="shared" si="6"/>
        <v>90</v>
      </c>
      <c r="R78" s="9">
        <f t="shared" si="6"/>
        <v>50</v>
      </c>
      <c r="S78" s="14">
        <f t="shared" si="6"/>
        <v>60</v>
      </c>
      <c r="T78" s="9">
        <f t="shared" si="6"/>
        <v>60</v>
      </c>
      <c r="U78" s="14">
        <f t="shared" si="6"/>
        <v>40</v>
      </c>
      <c r="V78" s="9">
        <f t="shared" si="6"/>
        <v>50</v>
      </c>
      <c r="W78" s="14">
        <f t="shared" si="6"/>
        <v>61</v>
      </c>
      <c r="X78" s="9">
        <f t="shared" si="6"/>
        <v>64</v>
      </c>
      <c r="Y78" s="14">
        <f t="shared" si="6"/>
        <v>20</v>
      </c>
      <c r="Z78" s="9">
        <f t="shared" si="6"/>
        <v>25</v>
      </c>
      <c r="AA78" s="14">
        <f t="shared" si="6"/>
        <v>40</v>
      </c>
      <c r="AB78" s="9">
        <f t="shared" si="6"/>
        <v>20</v>
      </c>
      <c r="AC78" s="14">
        <f t="shared" si="6"/>
        <v>20</v>
      </c>
      <c r="AD78" s="9">
        <f t="shared" si="6"/>
        <v>21</v>
      </c>
      <c r="AE78" s="9">
        <f t="shared" si="6"/>
        <v>70</v>
      </c>
      <c r="AF78" s="27"/>
      <c r="AG78" s="23"/>
    </row>
    <row r="79" spans="1:33" ht="12">
      <c r="A79" s="73"/>
      <c r="B79" s="73"/>
      <c r="C79" s="37"/>
      <c r="D79" s="5" t="s">
        <v>38</v>
      </c>
      <c r="E79" s="5" t="s">
        <v>43</v>
      </c>
      <c r="F79" s="71">
        <v>4187</v>
      </c>
      <c r="G79" s="76">
        <f>F79-(H80+H79)</f>
        <v>2236</v>
      </c>
      <c r="H79" s="24">
        <f t="shared" si="5"/>
        <v>808</v>
      </c>
      <c r="I79" s="14">
        <f>I6+I8+I17+I19+I23+I25+I27+I29+I31+I34+I42+I44+I46+I48+I50+I52+I54+I56+I58+I60+I62+I64+I66</f>
        <v>170</v>
      </c>
      <c r="J79" s="9">
        <f>J6+J8+J17+J19+J23+J25+J27+J29+J31+J34+J42+J44+J46+J48+J50+J52+J54+J56+J58+J60+J62+J64+J66</f>
        <v>110</v>
      </c>
      <c r="K79" s="14">
        <f>K6+K8+K17+K21+K23+K25+K27+K29+K31+K34+K42+K44+K46+K48+K50+K52+K54+K56+K58+K60+K62+K64+K66</f>
        <v>67</v>
      </c>
      <c r="L79" s="9">
        <f>L6+L8+L17+L21+L23+L25+L27+L29+L31+L34+L42+L44+L46+L48+L50+L52+L54+L56+L58+L60+L62+L64+L66</f>
        <v>70</v>
      </c>
      <c r="M79" s="14">
        <f>M6+M8+M17+M21+M23+M25+M27+M29+M31+M34+M42+M44+M46+M48+M50+M52+M54+M56+M58+M60+M62+M64+M66</f>
        <v>14</v>
      </c>
      <c r="N79" s="9">
        <f>N6+N8+N17+N21+N23+N25+N27+N29+N31+N34+N42+N44+N46+N48+N50+N52+N54+N56+N58+N60+N62+N64+N66</f>
        <v>42</v>
      </c>
      <c r="O79" s="14">
        <f>O6+O8+O17+O21+O23+O25+O27+O29+O31+O34+O42+O44+O46+O48+O50+O52+O54+O56+O58+O60+O62+O64+O66</f>
        <v>23</v>
      </c>
      <c r="P79" s="9">
        <f aca="true" t="shared" si="7" ref="P79:AE79">P6+P8+P17+P19+P23+P25+P27+P29+P31+P34+P42+P44+P46+P48+P50+P52+P54+P56+P58+P60+P62+P64+P66</f>
        <v>20</v>
      </c>
      <c r="Q79" s="14">
        <f t="shared" si="7"/>
        <v>35</v>
      </c>
      <c r="R79" s="9">
        <f t="shared" si="7"/>
        <v>20</v>
      </c>
      <c r="S79" s="14">
        <f t="shared" si="7"/>
        <v>31</v>
      </c>
      <c r="T79" s="9">
        <f t="shared" si="7"/>
        <v>32</v>
      </c>
      <c r="U79" s="14">
        <f t="shared" si="7"/>
        <v>20</v>
      </c>
      <c r="V79" s="9">
        <f t="shared" si="7"/>
        <v>17</v>
      </c>
      <c r="W79" s="14">
        <f t="shared" si="7"/>
        <v>25</v>
      </c>
      <c r="X79" s="9">
        <f t="shared" si="7"/>
        <v>29</v>
      </c>
      <c r="Y79" s="14">
        <f t="shared" si="7"/>
        <v>8</v>
      </c>
      <c r="Z79" s="9">
        <f t="shared" si="7"/>
        <v>10</v>
      </c>
      <c r="AA79" s="14">
        <f t="shared" si="7"/>
        <v>10</v>
      </c>
      <c r="AB79" s="9">
        <f t="shared" si="7"/>
        <v>10</v>
      </c>
      <c r="AC79" s="14">
        <f t="shared" si="7"/>
        <v>6</v>
      </c>
      <c r="AD79" s="9">
        <f t="shared" si="7"/>
        <v>9</v>
      </c>
      <c r="AE79" s="9">
        <f t="shared" si="7"/>
        <v>30</v>
      </c>
      <c r="AF79" s="27"/>
      <c r="AG79" s="23"/>
    </row>
    <row r="80" spans="1:33" ht="12">
      <c r="A80" s="73"/>
      <c r="B80" s="73"/>
      <c r="C80" s="37"/>
      <c r="D80" s="5" t="s">
        <v>38</v>
      </c>
      <c r="E80" s="5" t="s">
        <v>39</v>
      </c>
      <c r="F80" s="72"/>
      <c r="G80" s="77"/>
      <c r="H80" s="24">
        <f t="shared" si="5"/>
        <v>1143</v>
      </c>
      <c r="I80" s="14">
        <f>I5+I7+I9+I10+I11+I12+I13+I14+I15+I16+I18+I20+I24+I26+I28+I30+I32+I33+I35+I36+I37+I38+I39+I40+I41+I43+I45+I47+I49+I51+I53+I55+I57+I59+I61+I63+I65+I67+I68+I69</f>
        <v>230</v>
      </c>
      <c r="J80" s="9">
        <f>J5+J7+J9+J10+J11+J12+J13+J14+J15+J18+J20+J24+J26+J28+J30+J32+J33+J35+J36+J37+J38+J39+J40+J41+J43+J45+J47+J49+J51+J53+J55+J57+J59+J61+J63+J22+J65+J67+J68+J69</f>
        <v>190</v>
      </c>
      <c r="K80" s="14">
        <f>K5+K7+K9+K10+K11+K12+K13+K14+K15+K18+K20+K24+K26+K28+K30+K32+K33+K35+K36+K37+K38+K39+K40+K41+K43+K45+K47+K49+K51+K53+K55+K57+K59+K61+K63+K22+K65+K67+K68+K69</f>
        <v>110</v>
      </c>
      <c r="L80" s="9">
        <f>L5+L7+L9+L10+L11+L12+L13+L14+L15+L18+L20+L24+L26+L28+L30+L32+L33+L35+L36+L37+L38+L39+L40+L41+L43+L45+L47+L49+L51+L53+L55+L57+L59+L61+L63+L22+L65+L67+L68+L69</f>
        <v>90</v>
      </c>
      <c r="M80" s="14">
        <f>M5+M7+M9+M10+M11+M12+M13+M14+M15+M18+M20+M24+M26+M28+M30+M32+M33+M35+M36+M37+M38+M39+M40+M41+M43+M45+M47+M49+M51+M53+M55+M57+M59+M61+M63+M22+M65+M67+M68+M69</f>
        <v>27</v>
      </c>
      <c r="N80" s="9">
        <f>N5+N7+N9+N10+N11+N12+N13+N14+N15+N18+N24+N26+N28+N30+N32+N33+N35+N36+N37+N38+N39+N40+N41+N43+N45+N47+N49+N51+N53+N55+N57+N59+N61+N63+N20+N65+N67+N68+N69</f>
        <v>53</v>
      </c>
      <c r="O80" s="14">
        <f>O5+O7+O9+O10+O11+O12+O13+O14+O15+O18+O24+O26+O28+O30+O32+O33+O35+O36+O37+O38+O39+O40+O41+O43+O45+O47+O49+O51+O53+O55+O57+O59+O61+O63+O20+O65+O67+O68+O69</f>
        <v>38</v>
      </c>
      <c r="P80" s="9">
        <f>P5+P7+P9+P10+P11+P12+P13+P14+P15+P18+P24+P26+P28+P30+P32+P33+P35+P36+P37+P38+P39+P40+P41+P43+P45+P47+P49+P51+P53+P55+P57+P59+P61+P63+P20+P65+P67+P68+P69</f>
        <v>25</v>
      </c>
      <c r="Q80" s="14">
        <f>Q5+Q7+Q9+Q10+Q11+Q12+Q13+Q14+Q15+Q18+Q20+Q24+Q26+Q28+Q30+Q32+Q33+Q35+Q36+Q37+Q38+Q39+Q40+Q41+Q43+Q45+Q47+Q49+Q51+Q53+Q55+Q57+Q59+Q61+Q63+Q22+Q65+Q67+Q68+Q69</f>
        <v>50</v>
      </c>
      <c r="R80" s="9">
        <f>R5+R7+R9+R10+R11+R12+R13+R14+R15+R18+R20+R24+R26+R28+R30+R32+R33+R35+R36+R37+R38+R39+R40+R41+R43+R45+R47+R49+R51+R53+R55+R57+R59+R61+R63+R22+R65+R67+R68+R69</f>
        <v>30</v>
      </c>
      <c r="S80" s="14">
        <f>S5+S7+S9+S10+S11+S12+S13+S14+S15+S18+S20+S24+S26+S28+S30+S32+S33+S35+S36+S37+S38+S39+S40+S41+S43+S45+S47+S49+S51+S53+S55+S57+S59+S61+S63+S22+S65+S67+S68+S69</f>
        <v>29</v>
      </c>
      <c r="T80" s="9">
        <f>T5+T7+T9+T10+T11+T12+T13+T14+T15+T18+T20+T24+T26+T28+T30+T32+T33+T35+T36+T37+T38+T39+T40+T41+T43+T45+T47+T49+T51+T53+T55+T57+T59+T61+T63+T65+T67+T68+T69</f>
        <v>28</v>
      </c>
      <c r="U80" s="14">
        <f>U5+U7+U9+U10+U11+U12+U13+U14+U15+U18+U20+U24+U26+U28+U30+U32+U33+U35+U36+U37+U38+U39+U40+U41+U43+U45+U47+U49+U51+U53+U55+U57+U59+U61+U63+U65+U67+U68+U69</f>
        <v>20</v>
      </c>
      <c r="V80" s="9">
        <f>V5+V7+V9+V10+V11+V12+V13+V14+V15+V18+V20+V24+V26+V28+V30+V32+V33+V35+V36+V37+V38+V39+V40+V41+V43+V45+V47+V49+V51+V53+V55+V57+V59+V61+V63+V65+V67+V68+V69</f>
        <v>33</v>
      </c>
      <c r="W80" s="14">
        <f>W5+W7+W9+W10+W11+W12+W13+W14+W15+W18+W20+W24+W26+W28+W30+W32+W33+W35+W36+W37+W38+W39+W40+W41+W43+W45+W47+W49+W51+W53+W55+W57+W59+W61+W63+W65+W67+W68+W69</f>
        <v>36</v>
      </c>
      <c r="X80" s="9">
        <f>X5+X7+X9+X10+X11+X12+X13+X14+X15+X18+X20+X24+X26+X28+X30+X32+X33+X35+X36+X37+X38+X39+X40+X41+X43+X45+X47+X49+X51+X53+X55+X57+X59+X61+X63+X65+X67+X68+X69</f>
        <v>35</v>
      </c>
      <c r="Y80" s="9">
        <f aca="true" t="shared" si="8" ref="Y80:AE80">Y5+Y7+Y9+Y10+Y11+Y12+Y13+Y14+Y15+Y18+Y20+Y24+Y26+Y28+Y30+Y32+Y33+Y35+Y36+Y37+Y38+Y39+Y40+Y41+Y43+Y45+Y47+Y49+Y51+Y53+Y55+Y57+Y59+Y61+Y63+Y65+Y67+Y68+Y69</f>
        <v>12</v>
      </c>
      <c r="Z80" s="9">
        <f t="shared" si="8"/>
        <v>15</v>
      </c>
      <c r="AA80" s="9">
        <f t="shared" si="8"/>
        <v>16</v>
      </c>
      <c r="AB80" s="9">
        <f t="shared" si="8"/>
        <v>10</v>
      </c>
      <c r="AC80" s="9">
        <f t="shared" si="8"/>
        <v>14</v>
      </c>
      <c r="AD80" s="9">
        <f t="shared" si="8"/>
        <v>12</v>
      </c>
      <c r="AE80" s="9">
        <f t="shared" si="8"/>
        <v>40</v>
      </c>
      <c r="AF80" s="27"/>
      <c r="AG80" s="23"/>
    </row>
    <row r="81" spans="1:33" ht="12">
      <c r="A81" s="73"/>
      <c r="B81" s="73"/>
      <c r="C81" s="37"/>
      <c r="D81" s="5" t="s">
        <v>38</v>
      </c>
      <c r="E81" s="5" t="s">
        <v>85</v>
      </c>
      <c r="F81" s="71">
        <v>256</v>
      </c>
      <c r="G81" s="76">
        <f>F81-(H81+H82)</f>
        <v>180</v>
      </c>
      <c r="H81" s="24">
        <f t="shared" si="5"/>
        <v>68</v>
      </c>
      <c r="I81" s="14">
        <f aca="true" t="shared" si="9" ref="I81:AE81">I70+I72+I74+I76</f>
        <v>0</v>
      </c>
      <c r="J81" s="9">
        <f t="shared" si="9"/>
        <v>0</v>
      </c>
      <c r="K81" s="14">
        <f t="shared" si="9"/>
        <v>23</v>
      </c>
      <c r="L81" s="9">
        <f t="shared" si="9"/>
        <v>0</v>
      </c>
      <c r="M81" s="14">
        <f t="shared" si="9"/>
        <v>19</v>
      </c>
      <c r="N81" s="9">
        <f t="shared" si="9"/>
        <v>12</v>
      </c>
      <c r="O81" s="14">
        <f t="shared" si="9"/>
        <v>0</v>
      </c>
      <c r="P81" s="9">
        <f t="shared" si="9"/>
        <v>0</v>
      </c>
      <c r="Q81" s="14">
        <f t="shared" si="9"/>
        <v>0</v>
      </c>
      <c r="R81" s="9">
        <f t="shared" si="9"/>
        <v>0</v>
      </c>
      <c r="S81" s="14">
        <f t="shared" si="9"/>
        <v>0</v>
      </c>
      <c r="T81" s="9">
        <f t="shared" si="9"/>
        <v>0</v>
      </c>
      <c r="U81" s="14">
        <f t="shared" si="9"/>
        <v>0</v>
      </c>
      <c r="V81" s="9">
        <f t="shared" si="9"/>
        <v>0</v>
      </c>
      <c r="W81" s="14">
        <f t="shared" si="9"/>
        <v>0</v>
      </c>
      <c r="X81" s="9">
        <f t="shared" si="9"/>
        <v>0</v>
      </c>
      <c r="Y81" s="14">
        <f t="shared" si="9"/>
        <v>0</v>
      </c>
      <c r="Z81" s="9">
        <f t="shared" si="9"/>
        <v>0</v>
      </c>
      <c r="AA81" s="14">
        <f t="shared" si="9"/>
        <v>14</v>
      </c>
      <c r="AB81" s="9">
        <f t="shared" si="9"/>
        <v>0</v>
      </c>
      <c r="AC81" s="14">
        <f t="shared" si="9"/>
        <v>0</v>
      </c>
      <c r="AD81" s="9">
        <f t="shared" si="9"/>
        <v>0</v>
      </c>
      <c r="AE81" s="9">
        <f t="shared" si="9"/>
        <v>0</v>
      </c>
      <c r="AF81" s="27"/>
      <c r="AG81" s="23"/>
    </row>
    <row r="82" spans="1:33" ht="12">
      <c r="A82" s="73"/>
      <c r="B82" s="73"/>
      <c r="C82" s="37"/>
      <c r="D82" s="5" t="s">
        <v>38</v>
      </c>
      <c r="E82" s="5" t="s">
        <v>86</v>
      </c>
      <c r="F82" s="72"/>
      <c r="G82" s="77"/>
      <c r="H82" s="24">
        <f t="shared" si="5"/>
        <v>8</v>
      </c>
      <c r="I82" s="14">
        <f aca="true" t="shared" si="10" ref="I82:AE82">I71+I73+I75+I77</f>
        <v>0</v>
      </c>
      <c r="J82" s="9">
        <f t="shared" si="10"/>
        <v>0</v>
      </c>
      <c r="K82" s="14">
        <f t="shared" si="10"/>
        <v>0</v>
      </c>
      <c r="L82" s="9">
        <f t="shared" si="10"/>
        <v>0</v>
      </c>
      <c r="M82" s="14">
        <f t="shared" si="10"/>
        <v>0</v>
      </c>
      <c r="N82" s="9">
        <f t="shared" si="10"/>
        <v>8</v>
      </c>
      <c r="O82" s="14">
        <f t="shared" si="10"/>
        <v>0</v>
      </c>
      <c r="P82" s="9">
        <f t="shared" si="10"/>
        <v>0</v>
      </c>
      <c r="Q82" s="14">
        <f t="shared" si="10"/>
        <v>0</v>
      </c>
      <c r="R82" s="9">
        <f t="shared" si="10"/>
        <v>0</v>
      </c>
      <c r="S82" s="14">
        <f t="shared" si="10"/>
        <v>0</v>
      </c>
      <c r="T82" s="9">
        <f t="shared" si="10"/>
        <v>0</v>
      </c>
      <c r="U82" s="14">
        <f t="shared" si="10"/>
        <v>0</v>
      </c>
      <c r="V82" s="9">
        <f t="shared" si="10"/>
        <v>0</v>
      </c>
      <c r="W82" s="14">
        <f t="shared" si="10"/>
        <v>0</v>
      </c>
      <c r="X82" s="9">
        <f t="shared" si="10"/>
        <v>0</v>
      </c>
      <c r="Y82" s="14">
        <f t="shared" si="10"/>
        <v>0</v>
      </c>
      <c r="Z82" s="9">
        <f t="shared" si="10"/>
        <v>0</v>
      </c>
      <c r="AA82" s="14">
        <f t="shared" si="10"/>
        <v>0</v>
      </c>
      <c r="AB82" s="9">
        <f t="shared" si="10"/>
        <v>0</v>
      </c>
      <c r="AC82" s="14">
        <f t="shared" si="10"/>
        <v>0</v>
      </c>
      <c r="AD82" s="9">
        <f t="shared" si="10"/>
        <v>0</v>
      </c>
      <c r="AE82" s="9">
        <f t="shared" si="10"/>
        <v>0</v>
      </c>
      <c r="AF82" s="27"/>
      <c r="AG82" s="23"/>
    </row>
    <row r="83" spans="1:33" ht="12">
      <c r="A83" s="4" t="s">
        <v>37</v>
      </c>
      <c r="B83" s="44" t="s">
        <v>107</v>
      </c>
      <c r="C83" s="41" t="s">
        <v>121</v>
      </c>
      <c r="D83" s="5" t="s">
        <v>92</v>
      </c>
      <c r="E83" s="5"/>
      <c r="F83" s="56">
        <v>20</v>
      </c>
      <c r="G83" s="14">
        <f t="shared" si="4"/>
        <v>20</v>
      </c>
      <c r="H83" s="24">
        <f aca="true" t="shared" si="11" ref="H83:H98">SUM(I83:AD83)</f>
        <v>0</v>
      </c>
      <c r="I83" s="25"/>
      <c r="J83" s="26"/>
      <c r="K83" s="25"/>
      <c r="L83" s="26"/>
      <c r="M83" s="25"/>
      <c r="N83" s="26"/>
      <c r="O83" s="25"/>
      <c r="P83" s="26"/>
      <c r="Q83" s="25"/>
      <c r="R83" s="26"/>
      <c r="S83" s="25"/>
      <c r="T83" s="26"/>
      <c r="U83" s="25"/>
      <c r="V83" s="26"/>
      <c r="W83" s="25"/>
      <c r="X83" s="26"/>
      <c r="Y83" s="25"/>
      <c r="Z83" s="26"/>
      <c r="AA83" s="25"/>
      <c r="AB83" s="26"/>
      <c r="AC83" s="25"/>
      <c r="AD83" s="26"/>
      <c r="AE83" s="25"/>
      <c r="AF83" s="50">
        <v>0.48</v>
      </c>
      <c r="AG83" s="23"/>
    </row>
    <row r="84" spans="1:33" ht="12">
      <c r="A84" s="47" t="s">
        <v>123</v>
      </c>
      <c r="B84" s="44" t="s">
        <v>108</v>
      </c>
      <c r="C84" s="41" t="s">
        <v>121</v>
      </c>
      <c r="D84" s="5" t="s">
        <v>92</v>
      </c>
      <c r="E84" s="5"/>
      <c r="F84" s="56">
        <v>20</v>
      </c>
      <c r="G84" s="14">
        <f t="shared" si="4"/>
        <v>20</v>
      </c>
      <c r="H84" s="24">
        <f t="shared" si="11"/>
        <v>0</v>
      </c>
      <c r="I84" s="25"/>
      <c r="J84" s="26"/>
      <c r="K84" s="25"/>
      <c r="L84" s="26"/>
      <c r="M84" s="25"/>
      <c r="N84" s="26"/>
      <c r="O84" s="25"/>
      <c r="P84" s="26"/>
      <c r="Q84" s="25"/>
      <c r="R84" s="26"/>
      <c r="S84" s="25"/>
      <c r="T84" s="26"/>
      <c r="U84" s="25"/>
      <c r="V84" s="26"/>
      <c r="W84" s="25"/>
      <c r="X84" s="26"/>
      <c r="Y84" s="25"/>
      <c r="Z84" s="26"/>
      <c r="AA84" s="25"/>
      <c r="AB84" s="26"/>
      <c r="AC84" s="25"/>
      <c r="AD84" s="26"/>
      <c r="AE84" s="25"/>
      <c r="AF84" s="50">
        <v>1.8</v>
      </c>
      <c r="AG84" s="23"/>
    </row>
    <row r="85" spans="1:33" ht="12">
      <c r="A85" s="47" t="s">
        <v>123</v>
      </c>
      <c r="B85" s="44" t="s">
        <v>109</v>
      </c>
      <c r="C85" s="41" t="s">
        <v>121</v>
      </c>
      <c r="D85" s="5" t="s">
        <v>92</v>
      </c>
      <c r="E85" s="5"/>
      <c r="F85" s="56">
        <v>10</v>
      </c>
      <c r="G85" s="14">
        <f t="shared" si="4"/>
        <v>10</v>
      </c>
      <c r="H85" s="24">
        <f t="shared" si="11"/>
        <v>0</v>
      </c>
      <c r="I85" s="25"/>
      <c r="J85" s="26"/>
      <c r="K85" s="25"/>
      <c r="L85" s="26"/>
      <c r="M85" s="25"/>
      <c r="N85" s="26"/>
      <c r="O85" s="25"/>
      <c r="P85" s="26"/>
      <c r="Q85" s="25"/>
      <c r="R85" s="26"/>
      <c r="S85" s="25"/>
      <c r="T85" s="26"/>
      <c r="U85" s="25"/>
      <c r="V85" s="26"/>
      <c r="W85" s="25"/>
      <c r="X85" s="26"/>
      <c r="Y85" s="25"/>
      <c r="Z85" s="26"/>
      <c r="AA85" s="25"/>
      <c r="AB85" s="26"/>
      <c r="AC85" s="25"/>
      <c r="AD85" s="26"/>
      <c r="AE85" s="25"/>
      <c r="AF85" s="50">
        <v>1.8</v>
      </c>
      <c r="AG85" s="23"/>
    </row>
    <row r="86" spans="1:33" ht="12">
      <c r="A86" s="47" t="s">
        <v>51</v>
      </c>
      <c r="B86" s="44" t="s">
        <v>110</v>
      </c>
      <c r="C86" s="41" t="s">
        <v>121</v>
      </c>
      <c r="D86" s="5" t="s">
        <v>92</v>
      </c>
      <c r="E86" s="5"/>
      <c r="F86" s="56">
        <v>20</v>
      </c>
      <c r="G86" s="14">
        <f t="shared" si="4"/>
        <v>20</v>
      </c>
      <c r="H86" s="24">
        <f t="shared" si="11"/>
        <v>0</v>
      </c>
      <c r="I86" s="25"/>
      <c r="J86" s="26"/>
      <c r="K86" s="25"/>
      <c r="L86" s="26"/>
      <c r="M86" s="25"/>
      <c r="N86" s="26"/>
      <c r="O86" s="25"/>
      <c r="P86" s="26"/>
      <c r="Q86" s="25"/>
      <c r="R86" s="26"/>
      <c r="S86" s="25"/>
      <c r="T86" s="26"/>
      <c r="U86" s="25"/>
      <c r="V86" s="26"/>
      <c r="W86" s="25"/>
      <c r="X86" s="26"/>
      <c r="Y86" s="25"/>
      <c r="Z86" s="26"/>
      <c r="AA86" s="25"/>
      <c r="AB86" s="26"/>
      <c r="AC86" s="25"/>
      <c r="AD86" s="26"/>
      <c r="AE86" s="25"/>
      <c r="AF86" s="50">
        <v>1.9</v>
      </c>
      <c r="AG86" s="23"/>
    </row>
    <row r="87" spans="1:33" ht="12">
      <c r="A87" s="47" t="s">
        <v>70</v>
      </c>
      <c r="B87" s="44" t="s">
        <v>111</v>
      </c>
      <c r="C87" s="41" t="s">
        <v>121</v>
      </c>
      <c r="D87" s="5" t="s">
        <v>92</v>
      </c>
      <c r="E87" s="5"/>
      <c r="F87" s="56">
        <v>20</v>
      </c>
      <c r="G87" s="14">
        <f t="shared" si="4"/>
        <v>20</v>
      </c>
      <c r="H87" s="24">
        <f t="shared" si="11"/>
        <v>0</v>
      </c>
      <c r="I87" s="25"/>
      <c r="J87" s="26"/>
      <c r="K87" s="25"/>
      <c r="L87" s="26"/>
      <c r="M87" s="25"/>
      <c r="N87" s="26"/>
      <c r="O87" s="25"/>
      <c r="P87" s="26"/>
      <c r="Q87" s="25"/>
      <c r="R87" s="26"/>
      <c r="S87" s="25"/>
      <c r="T87" s="26"/>
      <c r="U87" s="25"/>
      <c r="V87" s="26"/>
      <c r="W87" s="25"/>
      <c r="X87" s="26"/>
      <c r="Y87" s="25"/>
      <c r="Z87" s="26"/>
      <c r="AA87" s="25"/>
      <c r="AB87" s="26"/>
      <c r="AC87" s="25"/>
      <c r="AD87" s="26"/>
      <c r="AE87" s="25"/>
      <c r="AF87" s="50">
        <v>1.9</v>
      </c>
      <c r="AG87" s="23"/>
    </row>
    <row r="88" spans="1:33" ht="12">
      <c r="A88" s="47" t="s">
        <v>70</v>
      </c>
      <c r="B88" s="44" t="s">
        <v>112</v>
      </c>
      <c r="C88" s="41" t="s">
        <v>121</v>
      </c>
      <c r="D88" s="5" t="s">
        <v>92</v>
      </c>
      <c r="E88" s="5"/>
      <c r="F88" s="56">
        <v>10</v>
      </c>
      <c r="G88" s="14">
        <f t="shared" si="4"/>
        <v>10</v>
      </c>
      <c r="H88" s="24">
        <f t="shared" si="11"/>
        <v>0</v>
      </c>
      <c r="I88" s="25"/>
      <c r="J88" s="26"/>
      <c r="K88" s="25"/>
      <c r="L88" s="26"/>
      <c r="M88" s="25"/>
      <c r="N88" s="26"/>
      <c r="O88" s="25"/>
      <c r="P88" s="26"/>
      <c r="Q88" s="25"/>
      <c r="R88" s="26"/>
      <c r="S88" s="25"/>
      <c r="T88" s="26"/>
      <c r="U88" s="25"/>
      <c r="V88" s="26"/>
      <c r="W88" s="25"/>
      <c r="X88" s="26"/>
      <c r="Y88" s="25"/>
      <c r="Z88" s="26"/>
      <c r="AA88" s="25"/>
      <c r="AB88" s="26"/>
      <c r="AC88" s="25"/>
      <c r="AD88" s="26"/>
      <c r="AE88" s="25"/>
      <c r="AF88" s="50">
        <v>1.9</v>
      </c>
      <c r="AG88" s="23"/>
    </row>
    <row r="89" spans="1:33" ht="12">
      <c r="A89" s="47" t="s">
        <v>76</v>
      </c>
      <c r="B89" s="44" t="s">
        <v>113</v>
      </c>
      <c r="C89" s="41" t="s">
        <v>121</v>
      </c>
      <c r="D89" s="5" t="s">
        <v>92</v>
      </c>
      <c r="E89" s="5"/>
      <c r="F89" s="56">
        <v>20</v>
      </c>
      <c r="G89" s="14">
        <f t="shared" si="4"/>
        <v>20</v>
      </c>
      <c r="H89" s="24">
        <f t="shared" si="11"/>
        <v>0</v>
      </c>
      <c r="I89" s="25"/>
      <c r="J89" s="26"/>
      <c r="K89" s="25"/>
      <c r="L89" s="26"/>
      <c r="M89" s="25"/>
      <c r="N89" s="26"/>
      <c r="O89" s="25"/>
      <c r="P89" s="26"/>
      <c r="Q89" s="25"/>
      <c r="R89" s="26"/>
      <c r="S89" s="25"/>
      <c r="T89" s="26"/>
      <c r="U89" s="25"/>
      <c r="V89" s="26"/>
      <c r="W89" s="25"/>
      <c r="X89" s="26"/>
      <c r="Y89" s="25"/>
      <c r="Z89" s="26"/>
      <c r="AA89" s="25"/>
      <c r="AB89" s="26"/>
      <c r="AC89" s="25"/>
      <c r="AD89" s="26"/>
      <c r="AE89" s="25"/>
      <c r="AF89" s="50">
        <v>1.8</v>
      </c>
      <c r="AG89" s="23"/>
    </row>
    <row r="90" spans="1:33" ht="12">
      <c r="A90" s="47" t="s">
        <v>45</v>
      </c>
      <c r="B90" s="44" t="s">
        <v>114</v>
      </c>
      <c r="C90" s="41" t="s">
        <v>121</v>
      </c>
      <c r="D90" s="5" t="s">
        <v>92</v>
      </c>
      <c r="E90" s="5"/>
      <c r="F90" s="56">
        <v>20</v>
      </c>
      <c r="G90" s="14">
        <f t="shared" si="4"/>
        <v>20</v>
      </c>
      <c r="H90" s="24">
        <f t="shared" si="11"/>
        <v>0</v>
      </c>
      <c r="I90" s="25"/>
      <c r="J90" s="26"/>
      <c r="K90" s="25"/>
      <c r="L90" s="26"/>
      <c r="M90" s="25"/>
      <c r="N90" s="26"/>
      <c r="O90" s="25"/>
      <c r="P90" s="26"/>
      <c r="Q90" s="25"/>
      <c r="R90" s="26"/>
      <c r="S90" s="25"/>
      <c r="T90" s="26"/>
      <c r="U90" s="25"/>
      <c r="V90" s="26"/>
      <c r="W90" s="25"/>
      <c r="X90" s="26"/>
      <c r="Y90" s="25"/>
      <c r="Z90" s="26"/>
      <c r="AA90" s="25"/>
      <c r="AB90" s="26"/>
      <c r="AC90" s="25"/>
      <c r="AD90" s="26"/>
      <c r="AE90" s="25"/>
      <c r="AF90" s="50">
        <v>1.8</v>
      </c>
      <c r="AG90" s="23"/>
    </row>
    <row r="91" spans="1:33" ht="12">
      <c r="A91" s="47" t="s">
        <v>37</v>
      </c>
      <c r="B91" s="44" t="s">
        <v>115</v>
      </c>
      <c r="C91" s="41" t="s">
        <v>121</v>
      </c>
      <c r="D91" s="5" t="s">
        <v>92</v>
      </c>
      <c r="E91" s="5"/>
      <c r="F91" s="56">
        <v>20</v>
      </c>
      <c r="G91" s="14">
        <f t="shared" si="4"/>
        <v>20</v>
      </c>
      <c r="H91" s="24">
        <f t="shared" si="11"/>
        <v>0</v>
      </c>
      <c r="I91" s="25"/>
      <c r="J91" s="26"/>
      <c r="K91" s="25"/>
      <c r="L91" s="26"/>
      <c r="M91" s="25"/>
      <c r="N91" s="26"/>
      <c r="O91" s="25"/>
      <c r="P91" s="26"/>
      <c r="Q91" s="25"/>
      <c r="R91" s="26"/>
      <c r="S91" s="25"/>
      <c r="T91" s="26"/>
      <c r="U91" s="25"/>
      <c r="V91" s="26"/>
      <c r="W91" s="25"/>
      <c r="X91" s="26"/>
      <c r="Y91" s="25"/>
      <c r="Z91" s="26"/>
      <c r="AA91" s="25"/>
      <c r="AB91" s="26"/>
      <c r="AC91" s="25"/>
      <c r="AD91" s="26"/>
      <c r="AE91" s="25"/>
      <c r="AF91" s="50">
        <v>1.8</v>
      </c>
      <c r="AG91" s="23"/>
    </row>
    <row r="92" spans="1:33" ht="12">
      <c r="A92" s="47" t="s">
        <v>37</v>
      </c>
      <c r="B92" s="44" t="s">
        <v>116</v>
      </c>
      <c r="C92" s="41" t="s">
        <v>121</v>
      </c>
      <c r="D92" s="5" t="s">
        <v>92</v>
      </c>
      <c r="E92" s="5"/>
      <c r="F92" s="56">
        <v>20</v>
      </c>
      <c r="G92" s="14">
        <f t="shared" si="4"/>
        <v>20</v>
      </c>
      <c r="H92" s="24">
        <f t="shared" si="11"/>
        <v>0</v>
      </c>
      <c r="I92" s="25"/>
      <c r="J92" s="26"/>
      <c r="K92" s="25"/>
      <c r="L92" s="26"/>
      <c r="M92" s="25"/>
      <c r="N92" s="26"/>
      <c r="O92" s="25"/>
      <c r="P92" s="26"/>
      <c r="Q92" s="25"/>
      <c r="R92" s="26"/>
      <c r="S92" s="25"/>
      <c r="T92" s="26"/>
      <c r="U92" s="25"/>
      <c r="V92" s="26"/>
      <c r="W92" s="25"/>
      <c r="X92" s="26"/>
      <c r="Y92" s="25"/>
      <c r="Z92" s="26"/>
      <c r="AA92" s="25"/>
      <c r="AB92" s="26"/>
      <c r="AC92" s="25"/>
      <c r="AD92" s="26"/>
      <c r="AE92" s="25"/>
      <c r="AF92" s="50">
        <v>1.8</v>
      </c>
      <c r="AG92" s="23"/>
    </row>
    <row r="93" spans="1:33" ht="12">
      <c r="A93" s="47" t="s">
        <v>40</v>
      </c>
      <c r="B93" s="44" t="s">
        <v>117</v>
      </c>
      <c r="C93" s="41" t="s">
        <v>121</v>
      </c>
      <c r="D93" s="5" t="s">
        <v>92</v>
      </c>
      <c r="E93" s="5"/>
      <c r="F93" s="56">
        <v>20</v>
      </c>
      <c r="G93" s="14">
        <f t="shared" si="4"/>
        <v>20</v>
      </c>
      <c r="H93" s="24">
        <f t="shared" si="11"/>
        <v>0</v>
      </c>
      <c r="I93" s="25"/>
      <c r="J93" s="26"/>
      <c r="K93" s="25"/>
      <c r="L93" s="26"/>
      <c r="M93" s="25"/>
      <c r="N93" s="26"/>
      <c r="O93" s="25"/>
      <c r="P93" s="26"/>
      <c r="Q93" s="25"/>
      <c r="R93" s="26"/>
      <c r="S93" s="25"/>
      <c r="T93" s="26"/>
      <c r="U93" s="25"/>
      <c r="V93" s="26"/>
      <c r="W93" s="25"/>
      <c r="X93" s="26"/>
      <c r="Y93" s="25"/>
      <c r="Z93" s="26"/>
      <c r="AA93" s="25"/>
      <c r="AB93" s="26"/>
      <c r="AC93" s="25"/>
      <c r="AD93" s="26"/>
      <c r="AE93" s="25"/>
      <c r="AF93" s="50">
        <v>2.1</v>
      </c>
      <c r="AG93" s="23"/>
    </row>
    <row r="94" spans="1:33" ht="12">
      <c r="A94" s="47" t="s">
        <v>40</v>
      </c>
      <c r="B94" s="44" t="s">
        <v>118</v>
      </c>
      <c r="C94" s="41" t="s">
        <v>121</v>
      </c>
      <c r="D94" s="5" t="s">
        <v>92</v>
      </c>
      <c r="E94" s="5"/>
      <c r="F94" s="56">
        <v>20</v>
      </c>
      <c r="G94" s="14">
        <f t="shared" si="4"/>
        <v>20</v>
      </c>
      <c r="H94" s="24">
        <f t="shared" si="11"/>
        <v>0</v>
      </c>
      <c r="I94" s="25"/>
      <c r="J94" s="26"/>
      <c r="K94" s="25"/>
      <c r="L94" s="26"/>
      <c r="M94" s="25"/>
      <c r="N94" s="26"/>
      <c r="O94" s="25"/>
      <c r="P94" s="26"/>
      <c r="Q94" s="25"/>
      <c r="R94" s="26"/>
      <c r="S94" s="25"/>
      <c r="T94" s="26"/>
      <c r="U94" s="25"/>
      <c r="V94" s="26"/>
      <c r="W94" s="25"/>
      <c r="X94" s="26"/>
      <c r="Y94" s="25"/>
      <c r="Z94" s="26"/>
      <c r="AA94" s="25"/>
      <c r="AB94" s="26"/>
      <c r="AC94" s="25"/>
      <c r="AD94" s="26"/>
      <c r="AE94" s="25"/>
      <c r="AF94" s="50">
        <v>2.1</v>
      </c>
      <c r="AG94" s="23"/>
    </row>
    <row r="95" spans="1:33" ht="12">
      <c r="A95" s="47" t="s">
        <v>40</v>
      </c>
      <c r="B95" s="44" t="s">
        <v>119</v>
      </c>
      <c r="C95" s="41" t="s">
        <v>121</v>
      </c>
      <c r="D95" s="5" t="s">
        <v>92</v>
      </c>
      <c r="E95" s="5"/>
      <c r="F95" s="56">
        <v>20</v>
      </c>
      <c r="G95" s="14">
        <f t="shared" si="4"/>
        <v>20</v>
      </c>
      <c r="H95" s="24">
        <f t="shared" si="11"/>
        <v>0</v>
      </c>
      <c r="I95" s="25"/>
      <c r="J95" s="26"/>
      <c r="K95" s="25"/>
      <c r="L95" s="26"/>
      <c r="M95" s="25"/>
      <c r="N95" s="26"/>
      <c r="O95" s="25"/>
      <c r="P95" s="26"/>
      <c r="Q95" s="25"/>
      <c r="R95" s="26"/>
      <c r="S95" s="25"/>
      <c r="T95" s="26"/>
      <c r="U95" s="25"/>
      <c r="V95" s="26"/>
      <c r="W95" s="25"/>
      <c r="X95" s="26"/>
      <c r="Y95" s="25"/>
      <c r="Z95" s="26"/>
      <c r="AA95" s="25"/>
      <c r="AB95" s="26"/>
      <c r="AC95" s="25"/>
      <c r="AD95" s="26"/>
      <c r="AE95" s="25"/>
      <c r="AF95" s="50">
        <v>1.8</v>
      </c>
      <c r="AG95" s="23"/>
    </row>
    <row r="96" spans="1:33" ht="12">
      <c r="A96" s="47" t="s">
        <v>81</v>
      </c>
      <c r="B96" s="44" t="s">
        <v>120</v>
      </c>
      <c r="C96" s="41" t="s">
        <v>121</v>
      </c>
      <c r="D96" s="5" t="s">
        <v>92</v>
      </c>
      <c r="E96" s="5"/>
      <c r="F96" s="56">
        <v>20</v>
      </c>
      <c r="G96" s="14">
        <f t="shared" si="4"/>
        <v>20</v>
      </c>
      <c r="H96" s="24">
        <f t="shared" si="11"/>
        <v>0</v>
      </c>
      <c r="I96" s="25"/>
      <c r="J96" s="26"/>
      <c r="K96" s="25"/>
      <c r="L96" s="26"/>
      <c r="M96" s="25"/>
      <c r="N96" s="26"/>
      <c r="O96" s="25"/>
      <c r="P96" s="26"/>
      <c r="Q96" s="25"/>
      <c r="R96" s="26"/>
      <c r="S96" s="25"/>
      <c r="T96" s="26"/>
      <c r="U96" s="25"/>
      <c r="V96" s="26"/>
      <c r="W96" s="25"/>
      <c r="X96" s="26"/>
      <c r="Y96" s="25"/>
      <c r="Z96" s="26"/>
      <c r="AA96" s="25"/>
      <c r="AB96" s="26"/>
      <c r="AC96" s="25"/>
      <c r="AD96" s="26"/>
      <c r="AE96" s="25"/>
      <c r="AF96" s="50">
        <v>2.3</v>
      </c>
      <c r="AG96" s="23"/>
    </row>
    <row r="97" spans="1:33" ht="12">
      <c r="A97" s="47" t="s">
        <v>37</v>
      </c>
      <c r="B97" s="45" t="s">
        <v>63</v>
      </c>
      <c r="C97" s="40" t="s">
        <v>104</v>
      </c>
      <c r="D97" s="5" t="s">
        <v>93</v>
      </c>
      <c r="E97" s="5" t="s">
        <v>94</v>
      </c>
      <c r="F97" s="56">
        <v>30</v>
      </c>
      <c r="G97" s="14">
        <f t="shared" si="4"/>
        <v>30</v>
      </c>
      <c r="H97" s="24">
        <f t="shared" si="11"/>
        <v>0</v>
      </c>
      <c r="I97" s="25"/>
      <c r="J97" s="26"/>
      <c r="K97" s="25"/>
      <c r="L97" s="26"/>
      <c r="M97" s="25"/>
      <c r="N97" s="26"/>
      <c r="O97" s="25"/>
      <c r="P97" s="26"/>
      <c r="Q97" s="25"/>
      <c r="R97" s="26"/>
      <c r="S97" s="25"/>
      <c r="T97" s="26"/>
      <c r="U97" s="25"/>
      <c r="V97" s="26"/>
      <c r="W97" s="25"/>
      <c r="X97" s="26"/>
      <c r="Y97" s="25"/>
      <c r="Z97" s="26"/>
      <c r="AA97" s="25"/>
      <c r="AB97" s="26"/>
      <c r="AC97" s="25"/>
      <c r="AD97" s="26"/>
      <c r="AE97" s="25"/>
      <c r="AF97" s="27">
        <v>1.9</v>
      </c>
      <c r="AG97" s="23"/>
    </row>
    <row r="98" spans="1:33" ht="12">
      <c r="A98" s="47" t="s">
        <v>37</v>
      </c>
      <c r="B98" s="46" t="s">
        <v>124</v>
      </c>
      <c r="C98" s="42" t="s">
        <v>104</v>
      </c>
      <c r="D98" s="43" t="s">
        <v>93</v>
      </c>
      <c r="E98" s="48" t="s">
        <v>125</v>
      </c>
      <c r="F98" s="57">
        <v>30</v>
      </c>
      <c r="G98" s="14">
        <f t="shared" si="4"/>
        <v>30</v>
      </c>
      <c r="H98" s="24">
        <f t="shared" si="11"/>
        <v>0</v>
      </c>
      <c r="I98" s="25"/>
      <c r="J98" s="26"/>
      <c r="K98" s="25"/>
      <c r="L98" s="26"/>
      <c r="M98" s="25"/>
      <c r="N98" s="26"/>
      <c r="O98" s="25"/>
      <c r="P98" s="26"/>
      <c r="Q98" s="25"/>
      <c r="R98" s="26"/>
      <c r="S98" s="25"/>
      <c r="T98" s="26"/>
      <c r="U98" s="25"/>
      <c r="V98" s="26"/>
      <c r="W98" s="25"/>
      <c r="X98" s="26"/>
      <c r="Y98" s="25"/>
      <c r="Z98" s="26"/>
      <c r="AA98" s="25"/>
      <c r="AB98" s="26"/>
      <c r="AC98" s="25"/>
      <c r="AD98" s="26"/>
      <c r="AE98" s="25"/>
      <c r="AF98" s="27">
        <v>1.8</v>
      </c>
      <c r="AG98" s="23"/>
    </row>
    <row r="99" spans="1:33" ht="12">
      <c r="A99" s="47" t="s">
        <v>76</v>
      </c>
      <c r="B99" s="46" t="s">
        <v>77</v>
      </c>
      <c r="C99" s="42" t="s">
        <v>104</v>
      </c>
      <c r="D99" s="43" t="s">
        <v>93</v>
      </c>
      <c r="E99" s="43" t="s">
        <v>95</v>
      </c>
      <c r="F99" s="57">
        <v>40</v>
      </c>
      <c r="G99" s="14">
        <f t="shared" si="4"/>
        <v>40</v>
      </c>
      <c r="H99" s="24">
        <f>SUM(I99:AD99)</f>
        <v>0</v>
      </c>
      <c r="I99" s="25"/>
      <c r="J99" s="26"/>
      <c r="K99" s="25"/>
      <c r="L99" s="26"/>
      <c r="M99" s="25"/>
      <c r="N99" s="26"/>
      <c r="O99" s="25"/>
      <c r="P99" s="26"/>
      <c r="Q99" s="25"/>
      <c r="R99" s="26"/>
      <c r="S99" s="25"/>
      <c r="T99" s="26"/>
      <c r="U99" s="25"/>
      <c r="V99" s="26"/>
      <c r="W99" s="25"/>
      <c r="X99" s="26"/>
      <c r="Y99" s="25"/>
      <c r="Z99" s="26"/>
      <c r="AA99" s="25"/>
      <c r="AB99" s="26"/>
      <c r="AC99" s="25"/>
      <c r="AD99" s="26"/>
      <c r="AE99" s="25"/>
      <c r="AF99" s="27">
        <v>1.8</v>
      </c>
      <c r="AG99" s="23"/>
    </row>
  </sheetData>
  <sheetProtection/>
  <mergeCells count="74">
    <mergeCell ref="AH74:AH75"/>
    <mergeCell ref="AH76:AH77"/>
    <mergeCell ref="AH21:AH22"/>
    <mergeCell ref="AH6:AH7"/>
    <mergeCell ref="AH42:AH43"/>
    <mergeCell ref="AH44:AH45"/>
    <mergeCell ref="AH46:AH47"/>
    <mergeCell ref="AH70:AH71"/>
    <mergeCell ref="AH72:AH73"/>
    <mergeCell ref="AH66:AH67"/>
    <mergeCell ref="AH27:AH28"/>
    <mergeCell ref="AH19:AH20"/>
    <mergeCell ref="AH62:AH63"/>
    <mergeCell ref="AH60:AH61"/>
    <mergeCell ref="AH31:AH32"/>
    <mergeCell ref="AH25:AH26"/>
    <mergeCell ref="AH17:AH18"/>
    <mergeCell ref="AH52:AH53"/>
    <mergeCell ref="AH34:AH35"/>
    <mergeCell ref="G70:G71"/>
    <mergeCell ref="G72:G73"/>
    <mergeCell ref="G74:G75"/>
    <mergeCell ref="G66:G67"/>
    <mergeCell ref="AH64:AH65"/>
    <mergeCell ref="AH29:AH30"/>
    <mergeCell ref="AH23:AH24"/>
    <mergeCell ref="G76:G77"/>
    <mergeCell ref="G79:G80"/>
    <mergeCell ref="G29:G30"/>
    <mergeCell ref="G31:G32"/>
    <mergeCell ref="G34:G35"/>
    <mergeCell ref="G42:G43"/>
    <mergeCell ref="G52:G53"/>
    <mergeCell ref="G60:G61"/>
    <mergeCell ref="G62:G63"/>
    <mergeCell ref="G64:G65"/>
    <mergeCell ref="AG6:AG7"/>
    <mergeCell ref="G44:G45"/>
    <mergeCell ref="G46:G47"/>
    <mergeCell ref="F79:F80"/>
    <mergeCell ref="F81:F82"/>
    <mergeCell ref="G6:G7"/>
    <mergeCell ref="G17:G18"/>
    <mergeCell ref="G19:G20"/>
    <mergeCell ref="G21:G22"/>
    <mergeCell ref="G23:G24"/>
    <mergeCell ref="G81:G82"/>
    <mergeCell ref="G25:G26"/>
    <mergeCell ref="G27:G28"/>
    <mergeCell ref="F6:F7"/>
    <mergeCell ref="F29:F30"/>
    <mergeCell ref="F23:F24"/>
    <mergeCell ref="F31:F32"/>
    <mergeCell ref="F25:F26"/>
    <mergeCell ref="F27:F28"/>
    <mergeCell ref="F8:F9"/>
    <mergeCell ref="F76:F77"/>
    <mergeCell ref="F74:F75"/>
    <mergeCell ref="F72:F73"/>
    <mergeCell ref="F70:F71"/>
    <mergeCell ref="F60:F61"/>
    <mergeCell ref="F62:F63"/>
    <mergeCell ref="F64:F65"/>
    <mergeCell ref="F66:F67"/>
    <mergeCell ref="F34:F35"/>
    <mergeCell ref="A78:B82"/>
    <mergeCell ref="F56:F57"/>
    <mergeCell ref="F52:F53"/>
    <mergeCell ref="F17:F18"/>
    <mergeCell ref="F19:F20"/>
    <mergeCell ref="F21:F22"/>
    <mergeCell ref="F42:F43"/>
    <mergeCell ref="F46:F47"/>
    <mergeCell ref="F44:F45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dbh</cp:lastModifiedBy>
  <cp:lastPrinted>2017-05-19T06:07:42Z</cp:lastPrinted>
  <dcterms:created xsi:type="dcterms:W3CDTF">2016-04-26T06:10:23Z</dcterms:created>
  <dcterms:modified xsi:type="dcterms:W3CDTF">2017-06-09T01:20:09Z</dcterms:modified>
  <cp:category/>
  <cp:version/>
  <cp:contentType/>
  <cp:contentStatus/>
</cp:coreProperties>
</file>